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drawings/drawing24.xml" ContentType="application/vnd.openxmlformats-officedocument.drawingml.chartshapes+xml"/>
  <Override PartName="/xl/drawings/drawing13.xml" ContentType="application/vnd.openxmlformats-officedocument.drawingml.chartshapes+xml"/>
  <Override PartName="/xl/drawings/drawing3.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9.xml" ContentType="application/vnd.openxmlformats-officedocument.drawingml.chartshapes+xml"/>
  <Override PartName="/xl/drawings/drawing4.xml" ContentType="application/vnd.openxmlformats-officedocument.drawingml.chartshapes+xml"/>
  <Override PartName="/xl/drawings/drawing21.xml" ContentType="application/vnd.openxmlformats-officedocument.drawingml.chartshapes+xml"/>
  <Override PartName="/xl/drawings/drawing17.xml" ContentType="application/vnd.openxmlformats-officedocument.drawingml.chartshapes+xml"/>
  <Override PartName="/xl/drawings/drawing10.xml" ContentType="application/vnd.openxmlformats-officedocument.drawingml.chartshapes+xml"/>
  <Override PartName="/xl/drawings/drawing5.xml" ContentType="application/vnd.openxmlformats-officedocument.drawingml.chartshapes+xml"/>
  <Override PartName="/xl/drawings/drawing14.xml" ContentType="application/vnd.openxmlformats-officedocument.drawingml.chartshapes+xml"/>
  <Override PartName="/xl/drawings/drawing26.xml" ContentType="application/vnd.openxmlformats-officedocument.drawingml.chartshapes+xml"/>
  <Override PartName="/xl/drawings/drawing25.xml" ContentType="application/vnd.openxmlformats-officedocument.drawingml.chartshapes+xml"/>
  <Override PartName="/xl/drawings/drawing6.xml" ContentType="application/vnd.openxmlformats-officedocument.drawingml.chartshapes+xml"/>
  <Override PartName="/xl/drawings/drawing20.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7.xml" ContentType="application/vnd.openxmlformats-officedocument.drawingml.chartshapes+xml"/>
  <Override PartName="/xl/drawings/drawing28.xml" ContentType="application/vnd.openxmlformats-officedocument.drawingml.chartshapes+xml"/>
  <Override PartName="/xl/drawings/drawing23.xml" ContentType="application/vnd.openxmlformats-officedocument.drawingml.chartshapes+xml"/>
  <Override PartName="/xl/drawings/drawing12.xml" ContentType="application/vnd.openxmlformats-officedocument.drawingml.chartshapes+xml"/>
  <Override PartName="/xl/drawings/drawing22.xml" ContentType="application/vnd.openxmlformats-officedocument.drawingml.chartshapes+xml"/>
  <Override PartName="/xl/drawings/drawing27.xml" ContentType="application/vnd.openxmlformats-officedocument.drawingml.chartshapes+xml"/>
  <Override PartName="/xl/drawings/drawing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workbook.xml" ContentType="application/vnd.openxmlformats-officedocument.spreadsheetml.sheet.main+xml"/>
  <Override PartName="/xl/drawings/drawing16.xml" ContentType="application/vnd.openxmlformats-officedocument.drawingml.chartshape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2.xml" ContentType="application/vnd.openxmlformats-officedocument.drawingml.chart+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worksheets/sheet1.xml" ContentType="application/vnd.openxmlformats-officedocument.spreadsheetml.worksheet+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worksheets/sheet2.xml" ContentType="application/vnd.openxmlformats-officedocument.spreadsheetml.worksheet+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worksheets/sheet3.xml" ContentType="application/vnd.openxmlformats-officedocument.spreadsheetml.worksheet+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worksheets/sheet4.xml" ContentType="application/vnd.openxmlformats-officedocument.spreadsheetml.worksheet+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worksheets/sheet5.xml" ContentType="application/vnd.openxmlformats-officedocument.spreadsheetml.worksheet+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worksheets/sheet6.xml" ContentType="application/vnd.openxmlformats-officedocument.spreadsheetml.worksheet+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worksheets/sheet7.xml" ContentType="application/vnd.openxmlformats-officedocument.spreadsheetml.worksheet+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worksheets/sheet8.xml" ContentType="application/vnd.openxmlformats-officedocument.spreadsheetml.worksheet+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worksheets/sheet9.xml" ContentType="application/vnd.openxmlformats-officedocument.spreadsheetml.worksheet+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worksheets/sheet10.xml" ContentType="application/vnd.openxmlformats-officedocument.spreadsheetml.worksheet+xml"/>
  <Override PartName="/xl/drawings/drawing39.xml" ContentType="application/vnd.openxmlformats-officedocument.drawing+xml"/>
  <Override PartName="/xl/drawings/drawing4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G:\Statistical Releases\LTT\2021\2021-07-07 Annual release\Final files\"/>
    </mc:Choice>
  </mc:AlternateContent>
  <xr:revisionPtr revIDLastSave="0" documentId="13_ncr:1_{BF93D07F-F74B-4C7F-8340-2384989CCA34}" xr6:coauthVersionLast="47" xr6:coauthVersionMax="47" xr10:uidLastSave="{00000000-0000-0000-0000-000000000000}"/>
  <bookViews>
    <workbookView xWindow="-108" yWindow="-108" windowWidth="30936" windowHeight="16284" xr2:uid="{6159AA87-24B0-4D0C-85FB-36A888BAB84E}"/>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Fig1.1" sheetId="12" r:id="rId11"/>
    <sheet name="Fig1.2" sheetId="13" r:id="rId12"/>
    <sheet name="Fig7.2" sheetId="14" r:id="rId13"/>
    <sheet name="TableA1Hide" sheetId="15" state="hidden" r:id="rId14"/>
    <sheet name="TableA2Hide" sheetId="16" state="hidden" r:id="rId15"/>
    <sheet name="TableA1" sheetId="17" r:id="rId16"/>
    <sheet name="TableA2" sheetId="18" r:id="rId17"/>
  </sheets>
  <definedNames>
    <definedName name="CNRRounded">TableA1Hide!$B$144:$H$182</definedName>
    <definedName name="CNRRoundedHeader">TableA1Hide!$A$140</definedName>
    <definedName name="ContentsHead">Contents!$A$1</definedName>
    <definedName name="ContentsQuarterly">Contents!$27:$83</definedName>
    <definedName name="CRERounded">TableA1Hide!$B$52:$H$90</definedName>
    <definedName name="CRERoundedHeader">TableA1Hide!$A$48</definedName>
    <definedName name="CRHRounded">TableA1Hide!$B$98:$H$136</definedName>
    <definedName name="CRHRoundedHeader">TableA1Hide!$A$94</definedName>
    <definedName name="CTORounded">TableA1Hide!$B$6:$H$44</definedName>
    <definedName name="CTORoundedHeader">TableA1Hide!$A$2</definedName>
    <definedName name="DNRRounded">TableA2Hide!$B$148:$H$186</definedName>
    <definedName name="DNRRoundedHeader">TableA2Hide!$A$144</definedName>
    <definedName name="DRERounded">TableA2Hide!$B$54:$H$92</definedName>
    <definedName name="DRERoundedHeader">TableA2Hide!$A$50</definedName>
    <definedName name="DRHRounded">TableA2Hide!$B$100:$H$138</definedName>
    <definedName name="DRHRoundedHeader">TableA2Hide!$A$96</definedName>
    <definedName name="DTORounded">TableA2Hide!$B$6:$H$44</definedName>
    <definedName name="DTORoundedHeader">TableA2Hide!$A$2</definedName>
    <definedName name="EndRP">TableA1Hide!$S$2</definedName>
    <definedName name="Fig1_1">'Fig1.1'!$A$2</definedName>
    <definedName name="Fig1_2">'Fig1.2'!$A$2</definedName>
    <definedName name="Fig2_1">ChartData!$A$4</definedName>
    <definedName name="Fig2_2">ChartData!$A$64</definedName>
    <definedName name="Fig2_3">ChartData!$A$92</definedName>
    <definedName name="Fig2_4">ChartData!$A$121</definedName>
    <definedName name="Fig2_5a">ChartData!$A$157</definedName>
    <definedName name="Fig2_5b">ChartData!$A$183</definedName>
    <definedName name="Fig2_6a">ChartData!$A$211</definedName>
    <definedName name="Fig2_6b">ChartData!$A$240</definedName>
    <definedName name="Fig2_7">ChartData!$A$269</definedName>
    <definedName name="Fig2_8">ChartData!$A$294</definedName>
    <definedName name="Fig2_9">ChartData!$A$345</definedName>
    <definedName name="Fig3_1">ChartData!$A$369</definedName>
    <definedName name="Fig3_2">ChartData!$A$396</definedName>
    <definedName name="Fig3_3">ChartData!$A$424</definedName>
    <definedName name="Fig4_1">ChartData!$A$451</definedName>
    <definedName name="Fig4_2">ChartData!$A$484</definedName>
    <definedName name="Fig4_3">ChartData!$A$514</definedName>
    <definedName name="Fig4_4">ChartData!$A$543</definedName>
    <definedName name="Fig5_1">ChartData!$A$573</definedName>
    <definedName name="Fig5_2">ChartData!$A$598</definedName>
    <definedName name="Fig5_3">ChartData!$A$625</definedName>
    <definedName name="Fig5_4">ChartData!$A$648</definedName>
    <definedName name="Fig6_1">ChartData!$A$675</definedName>
    <definedName name="Fig6_2">ChartData!$A$700</definedName>
    <definedName name="Fig7_1">ChartData!$A$724</definedName>
    <definedName name="Fig7_2">'Fig7.2'!$A$2</definedName>
    <definedName name="Fig8_1">ChartData!$A$749</definedName>
    <definedName name="Fig8_2">ChartData!$A$790</definedName>
    <definedName name="Fig8_3">ChartData!$A$831</definedName>
    <definedName name="Fig8_4">ChartData!$A$873</definedName>
    <definedName name="Fig8_5">ChartData!$A$912</definedName>
    <definedName name="Fig9_1">ChartData!$A$952</definedName>
    <definedName name="Fig9_2">ChartData!$A$976</definedName>
    <definedName name="Fig9_3">ChartData!$A$1001</definedName>
    <definedName name="Fig9_4">ChartData!$A$1026</definedName>
    <definedName name="FigA1">ChartData!$A$1050</definedName>
    <definedName name="FigA2">ChartData!$A$1076</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Table5!$A$32</definedName>
    <definedName name="Table5Quarter">Table5!$B$6:$B$20</definedName>
    <definedName name="Table6">Table6!$A$2</definedName>
    <definedName name="Table6a">Table6a!$A$2</definedName>
    <definedName name="Table7">Table7!$A$2</definedName>
    <definedName name="TableA1DeleteColumns" localSheetId="15">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TableA1!$B$6:$H$44</definedName>
    <definedName name="TableA2DeleteColumns" localSheetId="16">TableA2!$K:$Q</definedName>
    <definedName name="TableA2DeleteColumns">TableA2Hide!$K:$Q</definedName>
    <definedName name="TableA2FormulasFootnotes">TableA2!$B$45:$H$47</definedName>
    <definedName name="TableA2FormulasHeader">TableA2!$A$4:$H$5</definedName>
    <definedName name="TableA2FormulasLabelControl">TableA2!$S$9</definedName>
    <definedName name="TableA2FormulasLabels">TableA2Hide!$V$10:$V$13</definedName>
    <definedName name="TableA2FormulasMonths">TableA2!$B$6:$H$42</definedName>
    <definedName name="TableCNR">TableA1Hide!$B$144:$H$180</definedName>
    <definedName name="TableCRE">TableA1Hide!$B$52:$H$88</definedName>
    <definedName name="TableCRH">TableA1Hide!$B$98:$H$134</definedName>
    <definedName name="TableCTO" localSheetId="15">TableA1!$B$6:$H$25</definedName>
    <definedName name="TableCTO">TableA1Hide!$B$6:$H$42</definedName>
    <definedName name="TableDNR">TableA2Hide!$B$148:$H$184</definedName>
    <definedName name="TableDRE">TableA2Hide!$B$54:$H$90</definedName>
    <definedName name="TableDRH">TableA2Hide!$B$100:$H$136</definedName>
    <definedName name="TableDTO" localSheetId="16">TableA2!$B$6:$H$31</definedName>
    <definedName name="TableDTO">TableA2Hide!$B$6:$H$42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8" l="1"/>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A47" i="18"/>
  <c r="V10" i="18"/>
  <c r="B45" i="17"/>
  <c r="B43" i="17"/>
  <c r="B42" i="17"/>
  <c r="B41" i="17"/>
  <c r="B40" i="17"/>
  <c r="B39" i="17"/>
  <c r="B38" i="17"/>
  <c r="B37" i="17"/>
  <c r="B36" i="17"/>
  <c r="B35" i="17"/>
  <c r="B34" i="17"/>
  <c r="B33" i="17"/>
  <c r="B32" i="17"/>
  <c r="B31" i="17"/>
  <c r="B30" i="17"/>
  <c r="B29" i="17"/>
  <c r="B28" i="17"/>
  <c r="B27" i="17"/>
  <c r="B26" i="17"/>
  <c r="B25" i="17"/>
  <c r="B24" i="17"/>
  <c r="B23" i="17"/>
  <c r="B22" i="17"/>
  <c r="B21" i="17"/>
  <c r="B20" i="17"/>
  <c r="B19" i="17"/>
  <c r="B18" i="17"/>
  <c r="B17" i="17"/>
  <c r="B16" i="17"/>
  <c r="B15" i="17"/>
  <c r="B14" i="17"/>
  <c r="B13" i="17"/>
  <c r="B12" i="17"/>
  <c r="B11" i="17"/>
  <c r="B10" i="17"/>
  <c r="B9" i="17"/>
  <c r="B8" i="17"/>
  <c r="B7" i="17"/>
  <c r="B6" i="17"/>
  <c r="V4" i="17"/>
  <c r="H22" i="18"/>
  <c r="E16" i="17"/>
  <c r="H7" i="17"/>
  <c r="F20" i="18"/>
  <c r="D11" i="17"/>
  <c r="F26" i="17"/>
  <c r="D34" i="17"/>
  <c r="D24" i="18"/>
  <c r="H28" i="18"/>
  <c r="D36" i="17"/>
  <c r="F39" i="18"/>
  <c r="E36" i="18"/>
  <c r="D21" i="17"/>
  <c r="G6" i="17"/>
  <c r="G7" i="18"/>
  <c r="E31" i="18"/>
  <c r="E28" i="17"/>
  <c r="G34" i="17"/>
  <c r="G31" i="18"/>
  <c r="G18" i="18"/>
  <c r="D16" i="17"/>
  <c r="G26" i="18"/>
  <c r="D22" i="18"/>
  <c r="D35" i="17"/>
  <c r="F27" i="18"/>
  <c r="G36" i="18"/>
  <c r="H11" i="18"/>
  <c r="G36" i="17"/>
  <c r="H36" i="17"/>
  <c r="F26" i="18"/>
  <c r="E32" i="18"/>
  <c r="D15" i="17"/>
  <c r="E34" i="18"/>
  <c r="E24" i="18"/>
  <c r="H8" i="18"/>
  <c r="D24" i="17"/>
  <c r="F36" i="18"/>
  <c r="E20" i="18"/>
  <c r="H37" i="18"/>
  <c r="G9" i="17"/>
  <c r="E37" i="17"/>
  <c r="H23" i="18"/>
  <c r="D43" i="17"/>
  <c r="E42" i="17"/>
  <c r="E28" i="18"/>
  <c r="E27" i="18"/>
  <c r="E15" i="17"/>
  <c r="G26" i="17"/>
  <c r="D8" i="18"/>
  <c r="H29" i="17"/>
  <c r="F27" i="17"/>
  <c r="H7" i="18"/>
  <c r="F42" i="17"/>
  <c r="H9" i="18"/>
  <c r="G21" i="17"/>
  <c r="H31" i="17"/>
  <c r="E16" i="18"/>
  <c r="F38" i="17"/>
  <c r="H32" i="17"/>
  <c r="H15" i="18"/>
  <c r="E43" i="17"/>
  <c r="D8" i="17"/>
  <c r="D30" i="18"/>
  <c r="E37" i="18"/>
  <c r="D9" i="17"/>
  <c r="H6" i="17"/>
  <c r="G22" i="17"/>
  <c r="G29" i="18"/>
  <c r="D34" i="18"/>
  <c r="E32" i="17"/>
  <c r="F7" i="18"/>
  <c r="F29" i="18"/>
  <c r="G10" i="18"/>
  <c r="G6" i="18"/>
  <c r="D9" i="18"/>
  <c r="D43" i="18"/>
  <c r="F35" i="18"/>
  <c r="D17" i="18"/>
  <c r="H43" i="18"/>
  <c r="E20" i="17"/>
  <c r="D42" i="17"/>
  <c r="G28" i="18"/>
  <c r="F11" i="17"/>
  <c r="E42" i="18"/>
  <c r="G40" i="18"/>
  <c r="G40" i="17"/>
  <c r="E13" i="17"/>
  <c r="G35" i="17"/>
  <c r="H36" i="18"/>
  <c r="D15" i="18"/>
  <c r="F18" i="18"/>
  <c r="G11" i="18"/>
  <c r="D37" i="18"/>
  <c r="D36" i="18"/>
  <c r="G41" i="17"/>
  <c r="D17" i="17"/>
  <c r="H10" i="17"/>
  <c r="G15" i="17"/>
  <c r="G24" i="18"/>
  <c r="H9" i="17"/>
  <c r="F29" i="17"/>
  <c r="H25" i="18"/>
  <c r="G12" i="18"/>
  <c r="D41" i="18"/>
  <c r="H37" i="17"/>
  <c r="G42" i="18"/>
  <c r="D31" i="18"/>
  <c r="G25" i="17"/>
  <c r="D21" i="18"/>
  <c r="F22" i="18"/>
  <c r="F11" i="18"/>
  <c r="F35" i="17"/>
  <c r="H35" i="18"/>
  <c r="D13" i="18"/>
  <c r="E39" i="17"/>
  <c r="A1" i="17"/>
  <c r="G43" i="18"/>
  <c r="D11" i="18"/>
  <c r="D41" i="17"/>
  <c r="F31" i="18"/>
  <c r="G9" i="18"/>
  <c r="G32" i="18"/>
  <c r="G20" i="17"/>
  <c r="H11" i="17"/>
  <c r="G15" i="18"/>
  <c r="F34" i="18"/>
  <c r="D27" i="17"/>
  <c r="G39" i="17"/>
  <c r="D20" i="18"/>
  <c r="H20" i="18"/>
  <c r="F13" i="17"/>
  <c r="F8" i="17"/>
  <c r="H18" i="18"/>
  <c r="D6" i="18"/>
  <c r="F33" i="17"/>
  <c r="D33" i="18"/>
  <c r="F19" i="18"/>
  <c r="F12" i="17"/>
  <c r="F43" i="17"/>
  <c r="G33" i="18"/>
  <c r="H12" i="18"/>
  <c r="E40" i="17"/>
  <c r="E9" i="17"/>
  <c r="G41" i="18"/>
  <c r="D33" i="17"/>
  <c r="F28" i="17"/>
  <c r="G24" i="17"/>
  <c r="H13" i="18"/>
  <c r="H21" i="18"/>
  <c r="A2" i="17"/>
  <c r="E21" i="17"/>
  <c r="E25" i="18"/>
  <c r="G31" i="17"/>
  <c r="E26" i="18"/>
  <c r="E39" i="18"/>
  <c r="E27" i="17"/>
  <c r="H35" i="17"/>
  <c r="F37" i="18"/>
  <c r="G38" i="18"/>
  <c r="F10" i="17"/>
  <c r="H15" i="17"/>
  <c r="E21" i="18"/>
  <c r="D32" i="18"/>
  <c r="E36" i="17"/>
  <c r="D14" i="17"/>
  <c r="H24" i="17"/>
  <c r="E6" i="17"/>
  <c r="G13" i="17"/>
  <c r="H21" i="17"/>
  <c r="E35" i="17"/>
  <c r="G32" i="17"/>
  <c r="D10" i="17"/>
  <c r="D32" i="17"/>
  <c r="H33" i="17"/>
  <c r="D10" i="18"/>
  <c r="D30" i="17"/>
  <c r="F41" i="18"/>
  <c r="E38" i="18"/>
  <c r="E13" i="18"/>
  <c r="G8" i="18"/>
  <c r="F33" i="18"/>
  <c r="F8" i="18"/>
  <c r="H14" i="18"/>
  <c r="E41" i="18"/>
  <c r="F37" i="17"/>
  <c r="G43" i="17"/>
  <c r="E30" i="17"/>
  <c r="F25" i="17"/>
  <c r="F17" i="18"/>
  <c r="F15" i="18"/>
  <c r="G21" i="18"/>
  <c r="E17" i="17"/>
  <c r="H17" i="17"/>
  <c r="H24" i="18"/>
  <c r="F42" i="18"/>
  <c r="H25" i="17"/>
  <c r="G18" i="17"/>
  <c r="D7" i="18"/>
  <c r="H19" i="18"/>
  <c r="H26" i="17"/>
  <c r="G27" i="18"/>
  <c r="D38" i="18"/>
  <c r="F24" i="17"/>
  <c r="D22" i="17"/>
  <c r="D16" i="18"/>
  <c r="E43" i="18"/>
  <c r="E29" i="18"/>
  <c r="F34" i="17"/>
  <c r="D18" i="18"/>
  <c r="H6" i="18"/>
  <c r="H18" i="17"/>
  <c r="G17" i="17"/>
  <c r="E35" i="18"/>
  <c r="E23" i="17"/>
  <c r="H19" i="17"/>
  <c r="E40" i="18"/>
  <c r="D26" i="18"/>
  <c r="F16" i="17"/>
  <c r="H39" i="18"/>
  <c r="F31" i="17"/>
  <c r="H16" i="18"/>
  <c r="D40" i="17"/>
  <c r="E33" i="17"/>
  <c r="E12" i="18"/>
  <c r="G23" i="17"/>
  <c r="D29" i="17"/>
  <c r="D37" i="17"/>
  <c r="E17" i="18"/>
  <c r="H34" i="18"/>
  <c r="H28" i="17"/>
  <c r="F32" i="17"/>
  <c r="G14" i="18"/>
  <c r="H26" i="18"/>
  <c r="H22" i="17"/>
  <c r="F43" i="18"/>
  <c r="F21" i="18"/>
  <c r="F6" i="17"/>
  <c r="F14" i="18"/>
  <c r="D25" i="17"/>
  <c r="G16" i="18"/>
  <c r="E24" i="17"/>
  <c r="H39" i="17"/>
  <c r="E33" i="18"/>
  <c r="E26" i="17"/>
  <c r="F30" i="17"/>
  <c r="H38" i="17"/>
  <c r="G13" i="18"/>
  <c r="D35" i="18"/>
  <c r="H30" i="17"/>
  <c r="F12" i="18"/>
  <c r="E30" i="18"/>
  <c r="D39" i="17"/>
  <c r="F6" i="18"/>
  <c r="E23" i="18"/>
  <c r="E11" i="17"/>
  <c r="G10" i="17"/>
  <c r="F38" i="18"/>
  <c r="F15" i="17"/>
  <c r="G19" i="17"/>
  <c r="F13" i="18"/>
  <c r="H41" i="18"/>
  <c r="G27" i="17"/>
  <c r="H40" i="17"/>
  <c r="F30" i="18"/>
  <c r="E6" i="18"/>
  <c r="H41" i="17"/>
  <c r="E15" i="18"/>
  <c r="E19" i="17"/>
  <c r="H8" i="17"/>
  <c r="D12" i="18"/>
  <c r="G17" i="18"/>
  <c r="D23" i="17"/>
  <c r="F9" i="17"/>
  <c r="H30" i="18"/>
  <c r="H23" i="17"/>
  <c r="D31" i="17"/>
  <c r="G16" i="17"/>
  <c r="E22" i="18"/>
  <c r="D19" i="17"/>
  <c r="E11" i="18"/>
  <c r="F22" i="17"/>
  <c r="H43" i="17"/>
  <c r="E7" i="18"/>
  <c r="G11" i="17"/>
  <c r="D28" i="18"/>
  <c r="F23" i="18"/>
  <c r="F41" i="17"/>
  <c r="H42" i="18"/>
  <c r="E14" i="17"/>
  <c r="E12" i="17"/>
  <c r="D14" i="18"/>
  <c r="G25" i="18"/>
  <c r="H27" i="17"/>
  <c r="G37" i="18"/>
  <c r="F25" i="18"/>
  <c r="H27" i="18"/>
  <c r="D27" i="18"/>
  <c r="D6" i="17"/>
  <c r="A1" i="18"/>
  <c r="E25" i="17"/>
  <c r="H14" i="17"/>
  <c r="D42" i="18"/>
  <c r="D40" i="18"/>
  <c r="D23" i="18"/>
  <c r="E10" i="17"/>
  <c r="E31" i="17"/>
  <c r="D26" i="17"/>
  <c r="G37" i="17"/>
  <c r="F17" i="17"/>
  <c r="F24" i="18"/>
  <c r="E19" i="18"/>
  <c r="E7" i="17"/>
  <c r="E41" i="17"/>
  <c r="G30" i="18"/>
  <c r="G7" i="17"/>
  <c r="D13" i="17"/>
  <c r="G34" i="18"/>
  <c r="E34" i="17"/>
  <c r="D39" i="18"/>
  <c r="G29" i="17"/>
  <c r="H16" i="17"/>
  <c r="D29" i="18"/>
  <c r="D18" i="17"/>
  <c r="E22" i="17"/>
  <c r="F36" i="17"/>
  <c r="G23" i="18"/>
  <c r="H40" i="18"/>
  <c r="G42" i="17"/>
  <c r="F23" i="17"/>
  <c r="G19" i="18"/>
  <c r="H32" i="18"/>
  <c r="D12" i="17"/>
  <c r="F16" i="18"/>
  <c r="H31" i="18"/>
  <c r="F39" i="17"/>
  <c r="D19" i="18"/>
  <c r="H17" i="18"/>
  <c r="H29" i="18"/>
  <c r="E8" i="17"/>
  <c r="E29" i="17"/>
  <c r="E8" i="18"/>
  <c r="F19" i="17"/>
  <c r="H10" i="18"/>
  <c r="D20" i="17"/>
  <c r="D25" i="18"/>
  <c r="E10" i="18"/>
  <c r="F20" i="17"/>
  <c r="F9" i="18"/>
  <c r="F28" i="18"/>
  <c r="G38" i="17"/>
  <c r="E38" i="17"/>
  <c r="D7" i="17"/>
  <c r="H20" i="17"/>
  <c r="G8" i="17"/>
  <c r="G22" i="18"/>
  <c r="F32" i="18"/>
  <c r="E14" i="18"/>
  <c r="H38" i="18"/>
  <c r="F18" i="17"/>
  <c r="G20" i="18"/>
  <c r="D28" i="17"/>
  <c r="F21" i="17"/>
  <c r="E18" i="17"/>
  <c r="G28" i="17"/>
  <c r="F40" i="17"/>
  <c r="H42" i="17"/>
  <c r="A2" i="18"/>
  <c r="E9" i="18"/>
  <c r="E18" i="18"/>
  <c r="G12" i="17"/>
  <c r="G33" i="17"/>
  <c r="G39" i="18"/>
  <c r="F10" i="18"/>
  <c r="D38" i="17"/>
  <c r="F40" i="18"/>
  <c r="F7" i="17"/>
  <c r="H34" i="17"/>
  <c r="G30" i="17"/>
  <c r="F14" i="17"/>
  <c r="H12" i="17"/>
  <c r="G35" i="18"/>
  <c r="G14" i="17"/>
  <c r="H33" i="18"/>
  <c r="H13" i="17"/>
</calcChain>
</file>

<file path=xl/sharedStrings.xml><?xml version="1.0" encoding="utf-8"?>
<sst xmlns="http://schemas.openxmlformats.org/spreadsheetml/2006/main" count="2604" uniqueCount="771">
  <si>
    <t>2.5a</t>
  </si>
  <si>
    <t>2.5b</t>
  </si>
  <si>
    <t>2.6a</t>
  </si>
  <si>
    <t>2.6b</t>
  </si>
  <si>
    <t>A1</t>
  </si>
  <si>
    <t>A2</t>
  </si>
  <si>
    <t>Land Transaction Tax (LTT) statistics: April 2020 to March 2021</t>
  </si>
  <si>
    <t>For all tables and charts (except Table 5): Returns and amendments to returns received by the WRA up to and including 21.06.2021 are included in these statistics.</t>
  </si>
  <si>
    <t xml:space="preserve">Table 5: Returns and amendments to returns received by the WRA up to and including 21.06.2021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</si>
  <si>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</si>
  <si>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</si>
  <si>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</si>
  <si>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</si>
  <si>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</si>
  <si>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</si>
  <si>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07.07.2021</t>
  </si>
  <si>
    <t>Next update: 29.07.2021</t>
  </si>
  <si>
    <t>Statistician contact: 03000 254 670,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</si>
  <si>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</si>
  <si>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</si>
  <si>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</si>
  <si>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</si>
  <si>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</si>
  <si>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</si>
  <si>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</si>
  <si>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</si>
  <si>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</si>
  <si>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</si>
  <si>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</si>
  <si>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</si>
  <si>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</si>
  <si>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</si>
  <si>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</si>
  <si>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</si>
  <si>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</si>
  <si>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</si>
  <si>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</si>
  <si>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</si>
  <si>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</si>
  <si>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</si>
  <si>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List of figures used in the statistical release</t>
  </si>
  <si>
    <t>Section 1</t>
  </si>
  <si>
    <t>Figure 1.1</t>
  </si>
  <si>
    <t>Number of reported notifiable transactions, tax due and percentage change from the previous estimate a year earlier</t>
  </si>
  <si>
    <t>Figure 1.2</t>
  </si>
  <si>
    <t>Tax due on additional transactions which were untypically large or with restricted detail, by year the transaction was effective (£ millions)</t>
  </si>
  <si>
    <t>Section 2</t>
  </si>
  <si>
    <t>Transactions, tax due and property value taxed</t>
  </si>
  <si>
    <t>Figure 2.1</t>
  </si>
  <si>
    <t>Weekly number of transactions submitted to the WRA</t>
  </si>
  <si>
    <t>Figure 2.2</t>
  </si>
  <si>
    <t>Number of transactions, by transaction type and year the transaction was effective</t>
  </si>
  <si>
    <t>Figure 2.3</t>
  </si>
  <si>
    <t>Tax due on transactions, by transaction type and year the transaction was effective</t>
  </si>
  <si>
    <t>Figure 2.4</t>
  </si>
  <si>
    <t>Value attributed to properties subject to LTT, by transaction type and year the transaction was effective</t>
  </si>
  <si>
    <t>Figure 2.5a</t>
  </si>
  <si>
    <t>Number of residential transactions, by month the transaction was effective</t>
  </si>
  <si>
    <t>Figure 2.5b</t>
  </si>
  <si>
    <t>Number of non-residential transactions, by month the transaction was effective</t>
  </si>
  <si>
    <t>Figure 2.6a</t>
  </si>
  <si>
    <t>Tax due on residential transactions, by month the transaction was effective</t>
  </si>
  <si>
    <t>Figure 2.6b</t>
  </si>
  <si>
    <t>Tax due on non-residential transactions, by month the transaction was effective</t>
  </si>
  <si>
    <t>Figure 2.7</t>
  </si>
  <si>
    <t>Transactions by transaction type, April 2020 to March 2021</t>
  </si>
  <si>
    <t>Figure 2.8</t>
  </si>
  <si>
    <t>Transactions notified to the WRA, by month the transaction was effective / was submitted, April 2018 to May 2021</t>
  </si>
  <si>
    <t>Figure 2.9</t>
  </si>
  <si>
    <t>Transactions notified to the WRA, by day of week and effective / submitted date, April 2020 to March 2021</t>
  </si>
  <si>
    <t>Section 3</t>
  </si>
  <si>
    <t>Residential transactions by value</t>
  </si>
  <si>
    <t>Figure 3.1</t>
  </si>
  <si>
    <t>Number of residential transactions, by residential tax band and year the transaction was effective</t>
  </si>
  <si>
    <t>Figure 3.2</t>
  </si>
  <si>
    <t>Tax due on residential transactions, by residential tax band and year the transaction was effective</t>
  </si>
  <si>
    <t>Figure 3.3</t>
  </si>
  <si>
    <t>Percentage of residential transactions and tax due within each property tax band, April 2020 to March 2021</t>
  </si>
  <si>
    <t>Section 4</t>
  </si>
  <si>
    <t>Non-residential transactions by value</t>
  </si>
  <si>
    <t>Figure 4.1</t>
  </si>
  <si>
    <t>Number of non-residential transactions by value and year</t>
  </si>
  <si>
    <t>Figure 4.2</t>
  </si>
  <si>
    <t>Tax due on non-residential transactions, by value and year</t>
  </si>
  <si>
    <t>Figure 4.3</t>
  </si>
  <si>
    <t>Percentage of non-residential transactions within each value band, April 2020 to March 2021</t>
  </si>
  <si>
    <t>Figure 4.4</t>
  </si>
  <si>
    <t>Percentage of tax due on non-residential transactions within each value band, April 2020 to March 2021</t>
  </si>
  <si>
    <t>Section 5</t>
  </si>
  <si>
    <t>Reliefs</t>
  </si>
  <si>
    <t>Figure 5.1</t>
  </si>
  <si>
    <t>Number of transactions relieved, by year the transaction was effective</t>
  </si>
  <si>
    <t>Figure 5.2</t>
  </si>
  <si>
    <t>Tax relieved, by year the transaction was effective (£ millions)</t>
  </si>
  <si>
    <t>Figure 5.3</t>
  </si>
  <si>
    <t>Number of transactions relieved, by type of relief, April 2020 to March 2021</t>
  </si>
  <si>
    <t>Figure 5.4</t>
  </si>
  <si>
    <t>Tax relieved (£ millions), by type of relief, April 2020 to March 2021</t>
  </si>
  <si>
    <t>Section 6</t>
  </si>
  <si>
    <t>Higher rates refunds</t>
  </si>
  <si>
    <t>Figure 6.1</t>
  </si>
  <si>
    <t>Number and value of refunds of higher rates residential issued, by year the transaction was effective</t>
  </si>
  <si>
    <t>Figure 6.2</t>
  </si>
  <si>
    <t>Refunds of higher rates residential issued for transactions effective from April 2018 to March 2021, by year the refund was approved</t>
  </si>
  <si>
    <t>Section 7</t>
  </si>
  <si>
    <t>Tax paid</t>
  </si>
  <si>
    <t>Figure 7.1</t>
  </si>
  <si>
    <t>Land Transaction Tax (LTT) paid to the Welsh Revenue Authority (WRA)</t>
  </si>
  <si>
    <t>Figure 7.2</t>
  </si>
  <si>
    <t>Revenues presented in the WRA accounts (£ millions), by year</t>
  </si>
  <si>
    <t>Section 8</t>
  </si>
  <si>
    <t>Analysis within Wales</t>
  </si>
  <si>
    <t>Figure 8.1</t>
  </si>
  <si>
    <t>Tax due per residential transaction (£), by local authority, April 2020 to March 2021</t>
  </si>
  <si>
    <t>Figure 8.2</t>
  </si>
  <si>
    <t>Additional revenue due per higher rates residential transaction (£), by local authority, April 2020 to March 2021</t>
  </si>
  <si>
    <t>Figure 8.3</t>
  </si>
  <si>
    <t>Tax due per non-residential transaction (£), by local authority, April 2020 to March 2021</t>
  </si>
  <si>
    <t>Figure 8.4</t>
  </si>
  <si>
    <t>Higher rates transactions as a percentage of all residential transactions, by local authority, April 2020 to March 2021</t>
  </si>
  <si>
    <t>Figure 8.5</t>
  </si>
  <si>
    <t>Average property value per residential transaction (£), by local authority, April 2020 to March 2021</t>
  </si>
  <si>
    <t>Section 9</t>
  </si>
  <si>
    <t>Analysis by Welsh Index of Multiple Deprivation area</t>
  </si>
  <si>
    <t>Figure 9.1</t>
  </si>
  <si>
    <t>Number of transactions, by WIMD tenth, April 2020 to March 2021</t>
  </si>
  <si>
    <t>Figure 9.2</t>
  </si>
  <si>
    <t>Tax due on transactions (£), by WIMD tenth, April 2020 to March 2021</t>
  </si>
  <si>
    <t>Figure 9.3</t>
  </si>
  <si>
    <t>Higher rates transactions as a percentage of all residential transactions, by WIMD tenth, April 2020 to March 2021</t>
  </si>
  <si>
    <t>Figure 9.4</t>
  </si>
  <si>
    <t>Number and value of refunds of higher rates residential issued for transactions effective in 2018-19 to 2020-21, by WIMD tenth</t>
  </si>
  <si>
    <t>Annex A</t>
  </si>
  <si>
    <t>Figure A1</t>
  </si>
  <si>
    <t>Number of transactions:  Percentage change between the first and second estimates, by month the transaction was effective</t>
  </si>
  <si>
    <t>Figure A2</t>
  </si>
  <si>
    <t>Tax due:  Percentage change between the first and second estimates, by month the transaction was effective</t>
  </si>
  <si>
    <t>Analysis of revisions to Land Transaction Tax (LTT) statistics up to May-21</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</si>
  <si>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</si>
  <si>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</si>
  <si>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</si>
  <si>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</si>
  <si>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</si>
  <si>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</si>
  <si>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</si>
  <si>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2020-21</t>
  </si>
  <si>
    <t>2019-20</t>
  </si>
  <si>
    <t>Total</t>
  </si>
  <si>
    <t>2018-19</t>
  </si>
  <si>
    <t xml:space="preserve">(r) </t>
  </si>
  <si>
    <t>18-19</t>
  </si>
  <si>
    <t>19-20</t>
  </si>
  <si>
    <t xml:space="preserve">(p) </t>
  </si>
  <si>
    <t>Monday</t>
  </si>
  <si>
    <t>Tuesday</t>
  </si>
  <si>
    <t>Wednesday</t>
  </si>
  <si>
    <t>Thursday</t>
  </si>
  <si>
    <t>Friday</t>
  </si>
  <si>
    <t>Saturday</t>
  </si>
  <si>
    <t>Sunday</t>
  </si>
  <si>
    <t>Up to and including £180,000</t>
  </si>
  <si>
    <t>£180,001 - £250,000</t>
  </si>
  <si>
    <t>£250,001 - 400,000</t>
  </si>
  <si>
    <t>£400,001 -£750,000</t>
  </si>
  <si>
    <t>£750,001 - £1.5m</t>
  </si>
  <si>
    <t xml:space="preserve">Over 
£1.5m </t>
  </si>
  <si>
    <t>£250,001 - £1m</t>
  </si>
  <si>
    <t>More than £1m</t>
  </si>
  <si>
    <t>2021-22</t>
  </si>
  <si>
    <t>Apr</t>
  </si>
  <si>
    <t>May</t>
  </si>
  <si>
    <t>Jun</t>
  </si>
  <si>
    <t>Jul</t>
  </si>
  <si>
    <t>Aug</t>
  </si>
  <si>
    <t>Sep</t>
  </si>
  <si>
    <t>Oct</t>
  </si>
  <si>
    <t>Nov</t>
  </si>
  <si>
    <t>Dec</t>
  </si>
  <si>
    <t>Jan</t>
  </si>
  <si>
    <t>Feb</t>
  </si>
  <si>
    <t>Mar</t>
  </si>
  <si>
    <t>Chart data</t>
  </si>
  <si>
    <t>Back to contents</t>
  </si>
  <si>
    <t>Figure 2.1  Weekly number of transactions submitted to the WRA</t>
  </si>
  <si>
    <t>Figure</t>
  </si>
  <si>
    <t>Title</t>
  </si>
  <si>
    <t>X axis title</t>
  </si>
  <si>
    <t>Week beginning</t>
  </si>
  <si>
    <t>Y axis title</t>
  </si>
  <si>
    <t>Number of transactions submitted</t>
  </si>
  <si>
    <t>Label</t>
  </si>
  <si>
    <t xml:space="preserve">2021-22 </t>
  </si>
  <si>
    <t/>
  </si>
  <si>
    <t>¹ Please note that this chart includes a small number of transactions effective in July 2021.</t>
  </si>
  <si>
    <t>Figure 2.2  Number of transactions, by transaction type and year the transaction was effective</t>
  </si>
  <si>
    <t>Transaction type</t>
  </si>
  <si>
    <t>Number of transactions</t>
  </si>
  <si>
    <t>of which: higher rates residential</t>
  </si>
  <si>
    <t>Residential</t>
  </si>
  <si>
    <t xml:space="preserve">2020-21 (r) </t>
  </si>
  <si>
    <t>Non-residential</t>
  </si>
  <si>
    <t xml:space="preserve">¹ The category ‘non-residential’ includes properties that are not wholly residential (namely, those which have both residential and commercial elements). </t>
  </si>
  <si>
    <t>(r) The value has been revised in this publication.</t>
  </si>
  <si>
    <t xml:space="preserve">Figure 2.3  Tax due on transactions, by transaction type and year the transaction was effective ¹ </t>
  </si>
  <si>
    <t xml:space="preserve">Tax due on transactions, by transaction type and year the transaction was effective ¹ </t>
  </si>
  <si>
    <t>Tax due 
(£ millions)</t>
  </si>
  <si>
    <t xml:space="preserve">of which: additional revenue from higher rates residential ² </t>
  </si>
  <si>
    <t xml:space="preserve">2018-19 (r) </t>
  </si>
  <si>
    <t xml:space="preserve">2019-20 (r) </t>
  </si>
  <si>
    <t xml:space="preserve">Non-residential ³ </t>
  </si>
  <si>
    <t>¹ Please note that this chart excludes any tax due from the additional transactions shown in Figure 1.2.</t>
  </si>
  <si>
    <t xml:space="preserve">² Please note this item only includes the additional revenue from higher rate transactions. It does not include the main rate component of higher rate transactions. </t>
  </si>
  <si>
    <t xml:space="preserve">³ The category ‘non-residential’ includes properties that are not wholly residential (namely, those which have both residential and commercial elements). </t>
  </si>
  <si>
    <t xml:space="preserve">Figure 2.4  Value attributed to properties subject to LTT, by transaction type and year the transaction was effective ¹ </t>
  </si>
  <si>
    <t xml:space="preserve">Value attributed to properties subject to LTT, by transaction type and year the transaction was effective ¹ </t>
  </si>
  <si>
    <t xml:space="preserve">Property value taxed (£ millions) </t>
  </si>
  <si>
    <t xml:space="preserve">20-21 (r) </t>
  </si>
  <si>
    <t xml:space="preserve">Non-residential ² </t>
  </si>
  <si>
    <t xml:space="preserve">Total ³ </t>
  </si>
  <si>
    <t xml:space="preserve">Rental value for newly granted non-residential leases ³ </t>
  </si>
  <si>
    <t xml:space="preserve">¹ Any property value associated with the additional transactions shown in Figure 1.2 is excluded here.  </t>
  </si>
  <si>
    <t xml:space="preserve">²  The category ‘non-residential’ includes properties that are not wholly residential (namely, those which have both residential and commercial elements). </t>
  </si>
  <si>
    <t xml:space="preserve">³ Newly granted non-residential leases may have either, or both, a premium and a rental value (the term 'premium' is more accurately described as 'consideration other than rent'). The rental value is the net present value (NPV) of the rents’. </t>
  </si>
  <si>
    <t>In this chart, only the premium element is included in the total. The rental value is shown separately in the bars to the right of the total. The rental value should not be added to the total property value taxed, as these are different concepts.</t>
  </si>
  <si>
    <t>More information on these transactions having a rental element can be seen in Section 4 of this release.</t>
  </si>
  <si>
    <t>Figure 2.5a  Number of residential transactions, by month the transaction was effective</t>
  </si>
  <si>
    <t>Month the transaction was effective</t>
  </si>
  <si>
    <t>Residential: 2019-20</t>
  </si>
  <si>
    <t>Residential: 2020-21  (r)</t>
  </si>
  <si>
    <t>of which: higher rates residential: 2019-20</t>
  </si>
  <si>
    <t>of which: higher rates residential: 2020-21  (r)</t>
  </si>
  <si>
    <t>Figure 2.5b  Number of non-residential transactions, by month the transaction was effective ¹</t>
  </si>
  <si>
    <t>Number of non-residential transactions, by month the transaction was effective ¹</t>
  </si>
  <si>
    <t>Non-residential: 2019-20</t>
  </si>
  <si>
    <t xml:space="preserve">Non-residential: 2020-21 (r) </t>
  </si>
  <si>
    <t>Figure 2.6a  Tax due on residential transactions, by month the transaction was effective ¹</t>
  </si>
  <si>
    <t xml:space="preserve">Residential: 2019-20 (r) </t>
  </si>
  <si>
    <t xml:space="preserve">Residential: 2020-21 (r) </t>
  </si>
  <si>
    <t xml:space="preserve">of which: additional revenue from higher rates residential: 2019-20 (r) </t>
  </si>
  <si>
    <t xml:space="preserve">of which: additional revenue from higher rates residential: 2020-21 (r) </t>
  </si>
  <si>
    <t>(r) The value has been revised in this publication. Please note that in this chart, data for earlier periods has been revised downwards. This is to account for refunds of the higher rates of residential tax being paid out.</t>
  </si>
  <si>
    <t xml:space="preserve">Figure 2.6b  Tax due on non-residential transactions, by month the transaction was effective ¹ ² </t>
  </si>
  <si>
    <t xml:space="preserve">² The category ‘non-residential’ includes properties that are not wholly residential (namely, those which have both residential and commercial elements). </t>
  </si>
  <si>
    <t xml:space="preserve">Figure 2.7  Transactions by transaction type, April 2020 to March 2021 (r) </t>
  </si>
  <si>
    <t xml:space="preserve">Transactions by transaction type, April 2020 to March 2021 (r) </t>
  </si>
  <si>
    <t>Percentage of transactions</t>
  </si>
  <si>
    <t>Conveyance / transfer of ownership ¹</t>
  </si>
  <si>
    <t>Granting a new lease</t>
  </si>
  <si>
    <t>Assignment 
of a lease</t>
  </si>
  <si>
    <t>¹ Conveyance / transfer of ownership also includes a small number of transactions classed as ‘Other’.</t>
  </si>
  <si>
    <t>Figure 2.8  Transactions notified to the WRA, by month the transaction was effective / was submitted, April 2018 to May 2021</t>
  </si>
  <si>
    <t>Month</t>
  </si>
  <si>
    <t>Effective date</t>
  </si>
  <si>
    <t>Submitted date</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</si>
  <si>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</si>
  <si>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</si>
  <si>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</si>
  <si>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</si>
  <si>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</si>
  <si>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</si>
  <si>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</si>
  <si>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</si>
  <si>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</si>
  <si>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</si>
  <si>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</si>
  <si>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</si>
  <si>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</si>
  <si>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</si>
  <si>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</si>
  <si>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</si>
  <si>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</si>
  <si>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</si>
  <si>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</si>
  <si>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</si>
  <si>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</si>
  <si>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</si>
  <si>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</si>
  <si>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</si>
  <si>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</si>
  <si>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</si>
  <si>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Jun 20</t>
  </si>
  <si>
    <t>Jul 20</t>
  </si>
  <si>
    <t>Aug 20</t>
  </si>
  <si>
    <t>Sep 20</t>
  </si>
  <si>
    <t>Oct 20</t>
  </si>
  <si>
    <t>Nov 20</t>
  </si>
  <si>
    <t>Dec 20</t>
  </si>
  <si>
    <t>Jan 21</t>
  </si>
  <si>
    <t xml:space="preserve">Feb 21 (r) </t>
  </si>
  <si>
    <t xml:space="preserve">Mar 21 (r) </t>
  </si>
  <si>
    <t xml:space="preserve">Apr 21 (r) </t>
  </si>
  <si>
    <t>May 21 (p)</t>
  </si>
  <si>
    <t>(p) The value is provisional and will be revised in a future publication.</t>
  </si>
  <si>
    <t xml:space="preserve">Figure 2.9  Transactions notified to the WRA, by day of week and effective / submitted date, April 2020 to March 2021 (r) </t>
  </si>
  <si>
    <t xml:space="preserve">Transactions notified to the WRA, by day of week and effective / submitted date, April 2020 to March 2021 (r) </t>
  </si>
  <si>
    <t>Day of week</t>
  </si>
  <si>
    <t>Figure 3.1  Number of residential transactions, by residential tax band and year the transaction was effective</t>
  </si>
  <si>
    <t>Residential tax band</t>
  </si>
  <si>
    <t>Over £400,000</t>
  </si>
  <si>
    <t xml:space="preserve">Figure 3.2  Tax due on residential transactions, by residential tax band and year the transaction was effective ¹ (r) </t>
  </si>
  <si>
    <t xml:space="preserve">Tax due on residential transactions, by residential tax band and year the transaction was effective ¹ (r) </t>
  </si>
  <si>
    <t>Figure 3.3  Percentage of residential transactions and tax due within each property tax band, April 2020 to March 2021</t>
  </si>
  <si>
    <t>Percentage of transactions / tax due</t>
  </si>
  <si>
    <t xml:space="preserve">Transactions (r) </t>
  </si>
  <si>
    <t xml:space="preserve">Tax due (r) </t>
  </si>
  <si>
    <t>Figure 4.1  Number of non-residential transactions by value and year ¹</t>
  </si>
  <si>
    <t>Value</t>
  </si>
  <si>
    <t>2020-21  (r)</t>
  </si>
  <si>
    <t>Non-rental value</t>
  </si>
  <si>
    <t>Up to and including £250,000</t>
  </si>
  <si>
    <t>Rental value</t>
  </si>
  <si>
    <t>No premium paid ²</t>
  </si>
  <si>
    <t xml:space="preserve">Premium paid ² ³ </t>
  </si>
  <si>
    <t>² The term 'premium' is more accurately described as 'consideration other than rent'. In most cases, the premium paid will be in the form of a cash value, but could take another form.</t>
  </si>
  <si>
    <t>³ Please note that transactions with both a rental value and a premium paid are counted twice in the number of transactions (in Figure 4.1). The tax due for these transactions is counted once (in Figure 4.2).</t>
  </si>
  <si>
    <t>Figure 4.2  Tax due on non-residential transactions, by value and year ¹</t>
  </si>
  <si>
    <t>Tax due on non-residential transactions, by value and year ¹</t>
  </si>
  <si>
    <t xml:space="preserve">No premium paid ² </t>
  </si>
  <si>
    <t xml:space="preserve">Premium paid ²  ³ </t>
  </si>
  <si>
    <t>Figure 4.3  Percentage of non-residential transactions within each value band, April 2020 to March 2021 ¹ (r)</t>
  </si>
  <si>
    <t>Percentage of non-residential transactions within each value band, April 2020 to March 2021 ¹ (r)</t>
  </si>
  <si>
    <t>³ Please note that transactions with both a rental value and a premium paid are counted twice in the number of transactions (in Figure 4.3). The tax due for these transactions is counted once (in Figure 4.4).</t>
  </si>
  <si>
    <t>Figure 4.4  Percentage of tax due on non-residential transactions within each value band, April 2020 to March 2021 ¹ (r)</t>
  </si>
  <si>
    <t>Percentage of tax due on non-residential transactions within each value band, April 2020 to March 2021 ¹ (r)</t>
  </si>
  <si>
    <t>Percentage of tax due</t>
  </si>
  <si>
    <t>Tax due</t>
  </si>
  <si>
    <t>Figure 5.1  Number of transactions relieved, by year the transaction was effective</t>
  </si>
  <si>
    <t>Year the transaction was effective</t>
  </si>
  <si>
    <t>Number of transactions relieved</t>
  </si>
  <si>
    <t>Non-residential ¹</t>
  </si>
  <si>
    <t>Reliefs with no impact on tax due</t>
  </si>
  <si>
    <t>Figure 5.2  Tax relieved, by year the transaction was effective (£ millions) ¹</t>
  </si>
  <si>
    <t>Tax relieved, by year the transaction was effective (£ millions) ¹</t>
  </si>
  <si>
    <t>Tax relieved (£ millions)</t>
  </si>
  <si>
    <t xml:space="preserve">Figure 5.3  Number of transactions relieved, by type of relief, April 2020 to March 2021 ¹ </t>
  </si>
  <si>
    <t xml:space="preserve">Number of transactions relieved, by type of relief, April 2020 to March 2021 ¹ </t>
  </si>
  <si>
    <t>Type of relief</t>
  </si>
  <si>
    <t>Group relief</t>
  </si>
  <si>
    <t>Charities relief</t>
  </si>
  <si>
    <t>Multiple dwellings relief</t>
  </si>
  <si>
    <t>Social housing relief</t>
  </si>
  <si>
    <t>All other reliefs</t>
  </si>
  <si>
    <t>¹ In a very small number of transactions, more than one type of relief is claimed. Such transactions are counted against each relief claimed, but only once in the total.</t>
  </si>
  <si>
    <t xml:space="preserve">Figure 5.4  Tax relieved (£ millions), by type of relief, April 2020 to March 2021 ¹ (r) </t>
  </si>
  <si>
    <t xml:space="preserve">Tax relieved (£ millions), by type of relief, April 2020 to March 2021 ¹ (r) </t>
  </si>
  <si>
    <t xml:space="preserve">Figure 6.1  Number and value of refunds of higher rates residential issued, by year the transaction was effective (r) </t>
  </si>
  <si>
    <t xml:space="preserve">Number and value of refunds of higher rates residential issued, by year the transaction was effective (r) </t>
  </si>
  <si>
    <t>Y axis title 1</t>
  </si>
  <si>
    <t>Number of refunds</t>
  </si>
  <si>
    <t>Y axis title 2</t>
  </si>
  <si>
    <t>Amount refunded (£ millions)</t>
  </si>
  <si>
    <t>Figure 6.2  Refunds of higher rates residential issued for transactions effective from April 2018 to March 2021, by year the refund was approved</t>
  </si>
  <si>
    <t>Year the refund was approved</t>
  </si>
  <si>
    <t>Number of refunds approved</t>
  </si>
  <si>
    <t>Value of refunds approved (£ millions)</t>
  </si>
  <si>
    <t xml:space="preserve">2021-22 to date </t>
  </si>
  <si>
    <t>Figure 7.1  Land Transaction Tax (LTT) paid to the Welsh Revenue Authority (WRA) ¹</t>
  </si>
  <si>
    <t>Land Transaction Tax (LTT) paid to the Welsh Revenue Authority (WRA) ¹</t>
  </si>
  <si>
    <t>Value of LTT payments (£ millions)</t>
  </si>
  <si>
    <t>¹ Please note that for April 2020 (due to its untypical size), the £28.2 million paid for the Transport for Wales transaction of the core valley lines has been excluded from this chart.</t>
  </si>
  <si>
    <t xml:space="preserve">Figure 8.1  Tax due per residential transaction (£), by local authority, April 2020 to March 2021 ¹ </t>
  </si>
  <si>
    <t xml:space="preserve">Tax due per residential transaction (£), by local authority, April 2020 to March 2021 ¹ </t>
  </si>
  <si>
    <t>Tax due per residential transaction (£)</t>
  </si>
  <si>
    <t>Local authority</t>
  </si>
  <si>
    <t>Blaenau Gwent</t>
  </si>
  <si>
    <t>Neath Port Talbot</t>
  </si>
  <si>
    <t>Merthyr Tydfil</t>
  </si>
  <si>
    <t>Rhondda Cynon Taf</t>
  </si>
  <si>
    <t>Caerphilly</t>
  </si>
  <si>
    <t>Torfaen</t>
  </si>
  <si>
    <t>Bridgend</t>
  </si>
  <si>
    <t>Carmarthenshire</t>
  </si>
  <si>
    <t>Wrexham</t>
  </si>
  <si>
    <t>Flintshire</t>
  </si>
  <si>
    <t>Denbighshire</t>
  </si>
  <si>
    <t>Newport</t>
  </si>
  <si>
    <t>Conwy</t>
  </si>
  <si>
    <t>Ceredigion</t>
  </si>
  <si>
    <t>Swansea</t>
  </si>
  <si>
    <t>Powys</t>
  </si>
  <si>
    <t>Pembrokeshire</t>
  </si>
  <si>
    <t>Cardiff</t>
  </si>
  <si>
    <t>Gwynedd</t>
  </si>
  <si>
    <t>Isle of Anglesey</t>
  </si>
  <si>
    <t>Vale of Glamorgan</t>
  </si>
  <si>
    <t>Monmouthshire</t>
  </si>
  <si>
    <t>Wales average</t>
  </si>
  <si>
    <t xml:space="preserve">Figure 8.2  Additional revenue due per higher rates residential transaction (£), by local authority, April 2020 to March 2021 ¹ ² </t>
  </si>
  <si>
    <t xml:space="preserve">Additional revenue due per higher rates residential transaction (£), by local authority, April 2020 to March 2021 ¹ ² </t>
  </si>
  <si>
    <t>Additional revenue due per higher rates residential transaction (£)</t>
  </si>
  <si>
    <t>² Please note this chart only includes the additional revenue from higher rates transactions. This chart does not include the main rate component of higher rate transactions.</t>
  </si>
  <si>
    <t xml:space="preserve">Figure 8.3  Tax due per non-residential transaction (£), by local authority, April 2020 to March 2021 ¹ ² </t>
  </si>
  <si>
    <t xml:space="preserve">Tax due per non-residential transaction (£), by local authority, April 2020 to March 2021 ¹ ² </t>
  </si>
  <si>
    <t>Tax due per non-residential transaction (£)</t>
  </si>
  <si>
    <t>Figure 8.4  Higher rates transactions as a percentage of all residential transactions, by local authority, April 2020 to March 2021</t>
  </si>
  <si>
    <t xml:space="preserve">Figure 8.5  Average property value per residential transaction (£), by local authority, April 2020 to March 2021 ¹ </t>
  </si>
  <si>
    <t xml:space="preserve">Average property value per residential transaction (£), by local authority, April 2020 to March 2021 ¹ </t>
  </si>
  <si>
    <t>Average property value per residential transaction (£)</t>
  </si>
  <si>
    <t>Figure 9.1  Number of transactions, by WIMD tenth, April 2020 to March 2021</t>
  </si>
  <si>
    <t>WIMD tenth</t>
  </si>
  <si>
    <t>Average for residential</t>
  </si>
  <si>
    <t>Average for higher rates residential</t>
  </si>
  <si>
    <t>1 
(most deprived)</t>
  </si>
  <si>
    <t>10
(least deprived)</t>
  </si>
  <si>
    <t>Unknown postcode</t>
  </si>
  <si>
    <t>Figure 9.2  Tax due on transactions (£), by WIMD tenth, April 2020 to March 2021 ¹</t>
  </si>
  <si>
    <t>Tax due on transactions (£), by WIMD tenth, April 2020 to March 2021 ¹</t>
  </si>
  <si>
    <t xml:space="preserve">Average for additional revenue from higher rates residential ² </t>
  </si>
  <si>
    <t>² Please note this item only includes the additional revenue from higher rates transactions. This item does not include the main rate component of higher rate transactions.</t>
  </si>
  <si>
    <t>Figure 9.3  Higher rates transactions as a percentage of all residential transactions, by WIMD tenth, April 2020 to March 2021</t>
  </si>
  <si>
    <t>Figure 9.4  Number and value of refunds of higher rates residential issued for transactions effective in 2018-19 to 2020-21, by WIMD tenth</t>
  </si>
  <si>
    <t>Figure A1  Number of transactions:  Percentage change between the first and second estimates, by month the transaction was effective</t>
  </si>
  <si>
    <t>Percentage change between the first and second estimates, by month the transaction was effective</t>
  </si>
  <si>
    <t>Percentage change</t>
  </si>
  <si>
    <t>Figure A2  Tax due:  Percentage change between the first and second estimates, by month the transaction was effective</t>
  </si>
  <si>
    <t>¹ We have corrected a non-residential transaction effective in April 2019. This transaction was entered incorrectly as being overly large and has now been amended. This led to a downward revision in the non-residential tax due in this month.</t>
  </si>
  <si>
    <t>(p)</t>
  </si>
  <si>
    <t>..</t>
  </si>
  <si>
    <t xml:space="preserve">Table 1: Number of reported notifiable transactions, tax due on those transactions and the value attributed to those properties that are subject to LTT, by effective date </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</si>
  <si>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</si>
  <si>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</si>
  <si>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</si>
  <si>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</si>
  <si>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</si>
  <si>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</si>
  <si>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</si>
  <si>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</si>
  <si>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</si>
  <si>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</si>
  <si>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</si>
  <si>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</si>
  <si>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</si>
  <si>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residential ⁶ (r)</t>
  </si>
  <si>
    <t xml:space="preserve">By year </t>
  </si>
  <si>
    <t>2020-21 (r)</t>
  </si>
  <si>
    <t>2021-22 to date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</si>
  <si>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</si>
  <si>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</si>
  <si>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</si>
  <si>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</si>
  <si>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</si>
  <si>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</si>
  <si>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</si>
  <si>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</si>
  <si>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</si>
  <si>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</si>
  <si>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 xml:space="preserve">July - September 20 ⁷ </t>
  </si>
  <si>
    <t xml:space="preserve">October - December 20 ⁷ </t>
  </si>
  <si>
    <t>January - March 21 ⁷ (r)</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</si>
  <si>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</si>
  <si>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</si>
  <si>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</si>
  <si>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</si>
  <si>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</si>
  <si>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</si>
  <si>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</si>
  <si>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</si>
  <si>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</si>
  <si>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</si>
  <si>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</si>
  <si>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</si>
  <si>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</si>
  <si>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</si>
  <si>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</si>
  <si>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</si>
  <si>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</si>
  <si>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</si>
  <si>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</si>
  <si>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</si>
  <si>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</si>
  <si>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</si>
  <si>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</si>
  <si>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</si>
  <si>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</si>
  <si>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</si>
  <si>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</si>
  <si>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</si>
  <si>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</si>
  <si>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 xml:space="preserve">August 20 ⁷ </t>
  </si>
  <si>
    <t xml:space="preserve">September 20 ⁷ </t>
  </si>
  <si>
    <t xml:space="preserve">October 20 ⁷ </t>
  </si>
  <si>
    <t xml:space="preserve">November 20 ⁷ </t>
  </si>
  <si>
    <t xml:space="preserve">December 20 ⁷ </t>
  </si>
  <si>
    <t xml:space="preserve">January 21 ⁷ </t>
  </si>
  <si>
    <t>February 21 ⁷ (r)</t>
  </si>
  <si>
    <t>March 21 ⁷ (r)</t>
  </si>
  <si>
    <t>April 21 ⁷ (r)</t>
  </si>
  <si>
    <t>May 21 ⁷ (p)</t>
  </si>
  <si>
    <t>Additional transactions which were untypically large</t>
  </si>
  <si>
    <t xml:space="preserve">2018-19 </t>
  </si>
  <si>
    <t xml:space="preserve">2019-20 </t>
  </si>
  <si>
    <t xml:space="preserve">2020-21 </t>
  </si>
  <si>
    <t>Additional transactions with restricted detail (to protect confidentiality)</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</si>
  <si>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</si>
  <si>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</si>
  <si>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</si>
  <si>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</si>
  <si>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</si>
  <si>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</si>
  <si>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outbreak. A national lockdown on 23 March 2020 resulted in the housing market being mainly closed from this date until 22 June 2020 when it partially re-opened. The market was more fully opened on 27 July to coincide with a change in LTT rates effective until 31 March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</si>
  <si>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</si>
  <si>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</si>
  <si>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</si>
  <si>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</si>
  <si>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</si>
  <si>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February 19 (r)</t>
  </si>
  <si>
    <t>Table 2: Number and value of properties taxed, by transaction type and effective date</t>
  </si>
  <si>
    <t>Conveyance / 
transfer of ownership ¹</t>
  </si>
  <si>
    <t>Assignment of a lease</t>
  </si>
  <si>
    <t>Total ²</t>
  </si>
  <si>
    <t>Total Value (£ millions)</t>
  </si>
  <si>
    <t xml:space="preserve">April - June 20 ³ </t>
  </si>
  <si>
    <t xml:space="preserve">July - September 20 ³ </t>
  </si>
  <si>
    <t>October - December 20 ³ (r)</t>
  </si>
  <si>
    <t>January - March 21 ³ (p)</t>
  </si>
  <si>
    <t xml:space="preserve">April 20 ³ </t>
  </si>
  <si>
    <t xml:space="preserve">May 20 ³ </t>
  </si>
  <si>
    <t xml:space="preserve">June 20 ³ </t>
  </si>
  <si>
    <t xml:space="preserve">July 20 ³ </t>
  </si>
  <si>
    <t xml:space="preserve">August 20 ³ </t>
  </si>
  <si>
    <t xml:space="preserve">September 20 ³ </t>
  </si>
  <si>
    <t xml:space="preserve">October 20 ³ </t>
  </si>
  <si>
    <t xml:space="preserve">November 20 ³ </t>
  </si>
  <si>
    <t xml:space="preserve">December 20 ³ </t>
  </si>
  <si>
    <t xml:space="preserve">January 21 ³ </t>
  </si>
  <si>
    <t>February 21 ³ (r)</t>
  </si>
  <si>
    <t>March 21 ³ (r)</t>
  </si>
  <si>
    <t>April 21 ³ (r)</t>
  </si>
  <si>
    <t>May 21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</si>
  <si>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</si>
  <si>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</si>
  <si>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</si>
  <si>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</si>
  <si>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</si>
  <si>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</si>
  <si>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</si>
  <si>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t>
  </si>
  <si>
    <t xml:space="preserve">April - June 20 ⁵ </t>
  </si>
  <si>
    <t xml:space="preserve">July - September 20 ⁵ </t>
  </si>
  <si>
    <t xml:space="preserve">October - December 20 ⁵ </t>
  </si>
  <si>
    <t>January - March 21 ⁵ (r)</t>
  </si>
  <si>
    <t xml:space="preserve">April 20 ⁵ </t>
  </si>
  <si>
    <t xml:space="preserve">May 20 ⁵ </t>
  </si>
  <si>
    <t xml:space="preserve">June 20 ⁵ </t>
  </si>
  <si>
    <t xml:space="preserve">July 20 ⁵ </t>
  </si>
  <si>
    <t xml:space="preserve">August 20 ⁵ </t>
  </si>
  <si>
    <t xml:space="preserve">September 20 ⁵ </t>
  </si>
  <si>
    <t xml:space="preserve">October 20 ⁵ </t>
  </si>
  <si>
    <t xml:space="preserve">November 20 ⁵ </t>
  </si>
  <si>
    <t xml:space="preserve">December 20 ⁵ </t>
  </si>
  <si>
    <t xml:space="preserve">January 21 ⁵ </t>
  </si>
  <si>
    <t>February 21 ⁵ (r)</t>
  </si>
  <si>
    <t>March 21 ⁵ (r)</t>
  </si>
  <si>
    <t>April 21 ⁵ (r)</t>
  </si>
  <si>
    <t>May 21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</si>
  <si>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</si>
  <si>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</si>
  <si>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</si>
  <si>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</si>
  <si>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£150,001 - £225,000</t>
  </si>
  <si>
    <t>£225,001 - £250,000</t>
  </si>
  <si>
    <t xml:space="preserve">~     </t>
  </si>
  <si>
    <t xml:space="preserve">*     </t>
  </si>
  <si>
    <t xml:space="preserve">       </t>
  </si>
  <si>
    <t>April - June 20 (r)</t>
  </si>
  <si>
    <t>Table 4:  Number of non-residential transactions, tax due on those properties and property value taxed, by value and effective date ⁷</t>
  </si>
  <si>
    <t xml:space="preserve">Transactions (number) </t>
  </si>
  <si>
    <t xml:space="preserve">Tax due (£ millions) </t>
  </si>
  <si>
    <t>Rental value for newly granted non-residential leases ⁵</t>
  </si>
  <si>
    <t xml:space="preserve">Up to and including £150,000 </t>
  </si>
  <si>
    <t>Premium paid ² ³</t>
  </si>
  <si>
    <t>Total ³ ⁴</t>
  </si>
  <si>
    <t>Total consideration ⁴ ⁵</t>
  </si>
  <si>
    <t>~</t>
  </si>
  <si>
    <t xml:space="preserve">April - June 20 ⁶ </t>
  </si>
  <si>
    <t xml:space="preserve">July - September 20 ⁶ </t>
  </si>
  <si>
    <t>October - December 20 ⁶ (r)</t>
  </si>
  <si>
    <t>January - March 21 ⁶ (p)</t>
  </si>
  <si>
    <t xml:space="preserve">April 20 ⁶ </t>
  </si>
  <si>
    <t xml:space="preserve">May 20 ⁶ </t>
  </si>
  <si>
    <t xml:space="preserve">June 20 ⁶ </t>
  </si>
  <si>
    <t xml:space="preserve">July 20 ⁶ </t>
  </si>
  <si>
    <t xml:space="preserve">August 20 ⁶ </t>
  </si>
  <si>
    <t xml:space="preserve">September 20 ⁶ </t>
  </si>
  <si>
    <t xml:space="preserve">October 20 ⁶ </t>
  </si>
  <si>
    <t xml:space="preserve">November 20 ⁶ </t>
  </si>
  <si>
    <t xml:space="preserve">December 20 ⁶ </t>
  </si>
  <si>
    <t xml:space="preserve">January 21 ⁶ </t>
  </si>
  <si>
    <t>February 21 ⁶ (r)</t>
  </si>
  <si>
    <t>March 21 ⁶ (r)</t>
  </si>
  <si>
    <t>April 21 ⁶ (r)</t>
  </si>
  <si>
    <t>May 21 ⁶ (p)</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</si>
  <si>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</si>
  <si>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</si>
  <si>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</si>
  <si>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</si>
  <si>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</si>
  <si>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In the previous release we stated that no more than 10 transactions effective in December 2020 fell in to the  'Up to and including £150,000' band instead of the '£150,001 - £250,000' band due to the change in non-residential rates implemented on 22 December 2020. A further 70 transactions in January and February 2021 were also affected by this issue when shown in our recent data-only releases. However, in this release we have separated the '£150,001 to £250,000' band in to the two shown which has resolved this issue. It should be noted that transactions in the new '£150,001 to £225,000' band have been subject to a tax rate of 0% since 22 December 2020 (previously 1%).  For further information, see https://gov.wales/changes-rates-and-bands-land-transaction-tax-december-2020.</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</si>
  <si>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</si>
  <si>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</si>
  <si>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</si>
  <si>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</si>
  <si>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</si>
  <si>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</si>
  <si>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</si>
  <si>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2019-20 (r)</t>
  </si>
  <si>
    <t>April - June 19 (r)</t>
  </si>
  <si>
    <t>July - September 19 (r)</t>
  </si>
  <si>
    <t>October - December 19 (r)</t>
  </si>
  <si>
    <t>January - March 20 (r)</t>
  </si>
  <si>
    <t>2020-21  ⁵ (r)</t>
  </si>
  <si>
    <t>April - June 20 ⁵ (r)</t>
  </si>
  <si>
    <t>July - September 20 ⁵ (r)</t>
  </si>
  <si>
    <t>October - December 20 ⁵ (r)</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</si>
  <si>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</si>
  <si>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</si>
  <si>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</si>
  <si>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</si>
  <si>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</si>
  <si>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April - June 18 (r)</t>
  </si>
  <si>
    <t>July - September 18 (r)</t>
  </si>
  <si>
    <t>October - December 18 (r)</t>
  </si>
  <si>
    <t>January - March 19 (r)</t>
  </si>
  <si>
    <t>Table 6: Number and value of refunds of higher rate residential issued by effective date¹</t>
  </si>
  <si>
    <t>Amount refunded 
(£ millions)</t>
  </si>
  <si>
    <t>July - September 20 (r)</t>
  </si>
  <si>
    <t>October - December 20 (r)</t>
  </si>
  <si>
    <t>January - March 21  (p)</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</si>
  <si>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</si>
  <si>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</si>
  <si>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</si>
  <si>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</si>
  <si>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</si>
  <si>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</si>
  <si>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</si>
  <si>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</si>
  <si>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</si>
  <si>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</si>
  <si>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</si>
  <si>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</si>
  <si>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</si>
  <si>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</si>
  <si>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</si>
  <si>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</si>
  <si>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</si>
  <si>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</si>
  <si>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</si>
  <si>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</si>
  <si>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</si>
  <si>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</si>
  <si>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</si>
  <si>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April 20 (r)</t>
  </si>
  <si>
    <t>May 20 (r)</t>
  </si>
  <si>
    <t>June 20 (r)</t>
  </si>
  <si>
    <t>July 20 (r)</t>
  </si>
  <si>
    <t>August 20 (r)</t>
  </si>
  <si>
    <t>September 20 (r)</t>
  </si>
  <si>
    <t>October 20 (r)</t>
  </si>
  <si>
    <t>November 20 (r)</t>
  </si>
  <si>
    <t>December 20 (r)</t>
  </si>
  <si>
    <t>January 21 (r)</t>
  </si>
  <si>
    <t>February 21 (r)</t>
  </si>
  <si>
    <t>March 21 (r)</t>
  </si>
  <si>
    <t>April 21 (r)</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</si>
  <si>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</si>
  <si>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</si>
  <si>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</si>
  <si>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</si>
  <si>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</si>
  <si>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April - June 20 </t>
  </si>
  <si>
    <t xml:space="preserve">July - September 20 </t>
  </si>
  <si>
    <t xml:space="preserve">October - December 20 </t>
  </si>
  <si>
    <t xml:space="preserve">January - March 21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</si>
  <si>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</si>
  <si>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</si>
  <si>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</si>
  <si>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</si>
  <si>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</si>
  <si>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</si>
  <si>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</si>
  <si>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</si>
  <si>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 xml:space="preserve">December 20 </t>
  </si>
  <si>
    <t xml:space="preserve">January 21 </t>
  </si>
  <si>
    <t xml:space="preserve">February 21 </t>
  </si>
  <si>
    <t xml:space="preserve">March 21 </t>
  </si>
  <si>
    <t xml:space="preserve">April 21 </t>
  </si>
  <si>
    <t xml:space="preserve">May 21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</si>
  <si>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</si>
  <si>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</si>
  <si>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</si>
  <si>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 xml:space="preserve">April - June 20 ² </t>
  </si>
  <si>
    <t xml:space="preserve">July - September 20 ² </t>
  </si>
  <si>
    <t xml:space="preserve">October - December 20 ² </t>
  </si>
  <si>
    <t xml:space="preserve">January - March 21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</si>
  <si>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</si>
  <si>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</si>
  <si>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</si>
  <si>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</si>
  <si>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</si>
  <si>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</si>
  <si>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</si>
  <si>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</si>
  <si>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 xml:space="preserve">December 20 ² </t>
  </si>
  <si>
    <t xml:space="preserve">January 21 ² </t>
  </si>
  <si>
    <t xml:space="preserve">February 21 ² </t>
  </si>
  <si>
    <t xml:space="preserve">March 21 ² </t>
  </si>
  <si>
    <t xml:space="preserve">April 21 ² </t>
  </si>
  <si>
    <t xml:space="preserve">May 21 ² </t>
  </si>
  <si>
    <t>Values in this table have been rounded to the nearest £0.1 million, and nearest £1 million for the additional transactions shown with restricted detail.</t>
  </si>
  <si>
    <t>April 2020 to March 2021 (r)</t>
  </si>
  <si>
    <t>Of which: higher rates residential</t>
  </si>
  <si>
    <t>[1]</t>
  </si>
  <si>
    <t>Values in this table have been rounded to the nearest 10 transactions and the nearest £0.1 million for tax due.</t>
  </si>
  <si>
    <t>[2]</t>
  </si>
  <si>
    <t>Please note that this table excludes any tax due from the additional transactions shown in Figure 1.2.</t>
  </si>
  <si>
    <t>[3]</t>
  </si>
  <si>
    <t>[4]</t>
  </si>
  <si>
    <t>[5]</t>
  </si>
  <si>
    <t xml:space="preserve">Please note this item only includes the additional revenue from higher rate transactions. This item does not include the main rate component of higher rate transactions. </t>
  </si>
  <si>
    <t>[6]</t>
  </si>
  <si>
    <t>Estimates for April 2019 to March 2020 were made in June 2020.</t>
  </si>
  <si>
    <t>The value has been revised in this publication.</t>
  </si>
  <si>
    <t>Figure 1.2  Tax due on additional transactions which were untypically large or with restricted detail, by year the transaction was effective (£ millions)</t>
  </si>
  <si>
    <t>Additional transactions which were untypically large [1]</t>
  </si>
  <si>
    <t>Additional transactions with restricted detail (to protect confidentiality) [2]</t>
  </si>
  <si>
    <t xml:space="preserve">‘Untypically large transactions’ in 2019-20 entirely consists of a small number of public sector transactions. These transactions relate to Transport for Wales’ purchase from Network Rail of the Core Valley Line rail asset in Wales. Details of these transactions are presented here to aid transparency of this large public sector transaction, with agreement of the buyer (Transport for Wales) and seller (Network Rail). Further information on these transactions is available from the Transport for Wales website. </t>
  </si>
  <si>
    <t xml:space="preserve">For some transactions, we are unable to provide any information other than the total tax due figure in the year, as there is a risk of revealing details of the individual transactions. These are rounded to the nearest million pounds for additional protection. They should only be included if seeking a value for total LTT revenue in the year. </t>
  </si>
  <si>
    <t>Figure 7.2: Revenues presented in the WRA accounts (£ millions), by year</t>
  </si>
  <si>
    <t xml:space="preserve">Non-residential </t>
  </si>
  <si>
    <t>Start release point</t>
  </si>
  <si>
    <t>End release point</t>
  </si>
  <si>
    <t>Table A1: Estimates of reported notifiable transactions: All transactions</t>
  </si>
  <si>
    <t>Effective date (month)</t>
  </si>
  <si>
    <t>Estimate</t>
  </si>
  <si>
    <t>% Change Between Estimates</t>
  </si>
  <si>
    <t>All transactions</t>
  </si>
  <si>
    <t xml:space="preserve">First </t>
  </si>
  <si>
    <t>Second</t>
  </si>
  <si>
    <t>Third</t>
  </si>
  <si>
    <t>1st to 2nd</t>
  </si>
  <si>
    <t>2nd to 3rd</t>
  </si>
  <si>
    <t>All residential</t>
  </si>
  <si>
    <t>Higher rates residential</t>
  </si>
  <si>
    <t>Feb 21</t>
  </si>
  <si>
    <t>Mar 21</t>
  </si>
  <si>
    <t>Apr 21</t>
  </si>
  <si>
    <t>May 21</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</si>
  <si>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</si>
  <si>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</si>
  <si>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</si>
  <si>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</si>
  <si>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</si>
  <si>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</si>
  <si>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</si>
  <si>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</si>
  <si>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</si>
  <si>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</si>
  <si>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</si>
  <si>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</si>
  <si>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</si>
  <si>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</si>
  <si>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</si>
  <si>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</si>
  <si>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</si>
  <si>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</si>
  <si>
    <t>2020-21 ⁵ (r)</t>
  </si>
  <si>
    <r>
      <t>Figure 1.1  Number of reported notifiable transactions, tax due and percentage change from the previous estimate a year earlier</t>
    </r>
    <r>
      <rPr>
        <b/>
        <vertAlign val="superscript"/>
        <sz val="10"/>
        <rFont val="Arial"/>
        <family val="2"/>
      </rPr>
      <t xml:space="preserve"> [1] [2]</t>
    </r>
  </si>
  <si>
    <r>
      <t xml:space="preserve">Percentage change (compared with April 2019 to March 2020) </t>
    </r>
    <r>
      <rPr>
        <b/>
        <vertAlign val="superscript"/>
        <sz val="10"/>
        <rFont val="Arial"/>
        <family val="2"/>
      </rPr>
      <t>[6]</t>
    </r>
  </si>
  <si>
    <r>
      <t xml:space="preserve">Non-residential </t>
    </r>
    <r>
      <rPr>
        <vertAlign val="superscript"/>
        <sz val="10"/>
        <rFont val="Arial"/>
        <family val="2"/>
      </rPr>
      <t>[3]</t>
    </r>
  </si>
  <si>
    <r>
      <t>All transactions</t>
    </r>
    <r>
      <rPr>
        <b/>
        <vertAlign val="superscript"/>
        <sz val="10"/>
        <rFont val="Arial"/>
        <family val="2"/>
      </rPr>
      <t xml:space="preserve"> [4]</t>
    </r>
  </si>
  <si>
    <r>
      <t xml:space="preserve">Of which: Additional revenue from higher rates residential </t>
    </r>
    <r>
      <rPr>
        <vertAlign val="superscript"/>
        <sz val="10"/>
        <rFont val="Arial"/>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</si>
</sst>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0.0"/>
    <numFmt numFmtId="166" formatCode="d\.m;@"/>
    <numFmt numFmtId="167" formatCode="#,##0.0"/>
    <numFmt numFmtId="168" formatCode="#,##0_ ;\-#,##0\ "/>
    <numFmt numFmtId="169" formatCode="0.0%"/>
    <numFmt numFmtId="170" formatCode="_-* #,##0_-;\-* #,##0_-;_-* &quot;-&quot;??_-;_-@_-"/>
    <numFmt numFmtId="171" formatCode="_-* #,##0.0_-;\-* #,##0.0_-;_-* &quot;-&quot;??_-;_-@_-"/>
    <numFmt numFmtId="172" formatCode="#,##0.0000_ ;\-#,##0.0000\ "/>
    <numFmt numFmtId="173" formatCode="#,##0.00000_ ;\-#,##0.00000\ "/>
    <numFmt numFmtId="174" formatCode="#,##0.000_ ;\-#,##0.000\ "/>
    <numFmt numFmtId="176" formatCode="0.0000"/>
    <numFmt numFmtId="177" formatCode="0.000"/>
    <numFmt numFmtId="178" formatCode="#,##0.0_);\(#,##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3"/>
      <name val="Arial"/>
      <family val="2"/>
    </font>
    <font>
      <b/>
      <sz val="14"/>
      <name val="Arial"/>
      <family val="2"/>
    </font>
    <font>
      <u/>
      <sz val="10"/>
      <color theme="7" tint="-0.499984740745262"/>
      <name val="Arial"/>
      <family val="2"/>
    </font>
    <font>
      <b/>
      <sz val="10"/>
      <name val="Arial"/>
      <family val="2"/>
    </font>
    <font>
      <b/>
      <u/>
      <sz val="10"/>
      <name val="Arial"/>
      <family val="2"/>
    </font>
    <font>
      <u/>
      <sz val="10"/>
      <name val="Arial"/>
      <family val="2"/>
    </font>
    <font>
      <b/>
      <sz val="12"/>
      <name val="Arial"/>
      <family val="2"/>
    </font>
    <font>
      <sz val="10"/>
      <color theme="1"/>
      <name val="Arial"/>
      <family val="2"/>
    </font>
    <font>
      <b/>
      <sz val="11"/>
      <name val="Arial"/>
      <family val="2"/>
    </font>
    <font>
      <u/>
      <sz val="10"/>
      <color theme="10"/>
      <name val="Arial"/>
      <family val="2"/>
    </font>
    <font>
      <b/>
      <sz val="12"/>
      <color theme="1"/>
      <name val="Arial"/>
      <family val="2"/>
    </font>
    <font>
      <b/>
      <sz val="12"/>
      <color theme="1"/>
      <name val="Calibri"/>
      <family val="2"/>
      <scheme val="minor"/>
    </font>
    <font>
      <sz val="10"/>
      <color rgb="FFFF0000"/>
      <name val="Arial"/>
      <family val="2"/>
    </font>
    <font>
      <b/>
      <u val="singleAccounting"/>
      <sz val="10"/>
      <name val="Arial"/>
      <family val="2"/>
    </font>
    <font>
      <sz val="8"/>
      <name val="Arial"/>
      <family val="2"/>
    </font>
    <font>
      <vertAlign val="superscript"/>
      <sz val="10"/>
      <name val="Arial"/>
      <family val="2"/>
    </font>
    <font>
      <i/>
      <sz val="10"/>
      <name val="Arial"/>
      <family val="2"/>
    </font>
    <font>
      <b/>
      <u val="singleAccounting"/>
      <sz val="8"/>
      <name val="Arial"/>
      <family val="2"/>
    </font>
    <font>
      <sz val="11"/>
      <name val="Calibri"/>
      <family val="2"/>
      <scheme val="minor"/>
    </font>
    <font>
      <u/>
      <sz val="11"/>
      <name val="Calibri"/>
      <family val="2"/>
      <scheme val="minor"/>
    </font>
    <font>
      <b/>
      <sz val="7"/>
      <name val="Arial"/>
      <family val="2"/>
    </font>
    <font>
      <b/>
      <vertAlign val="superscript"/>
      <sz val="10"/>
      <name val="Arial"/>
      <family val="2"/>
    </font>
    <font>
      <sz val="11"/>
      <color rgb="FFFFFFFF"/>
      <name val="Calibri"/>
      <family val="2"/>
      <scheme val="minor"/>
    </font>
    <font>
      <sz val="10"/>
      <color rgb="FFFFFFFF"/>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darkGrid">
        <fgColor rgb="FF5F5F5F"/>
      </patternFill>
    </fill>
    <fill>
      <patternFill patternType="solid">
        <fgColor rgb="FFFDE4BE"/>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58">
    <xf numFmtId="0" fontId="0" fillId="0" borderId="0" xfId="0"/>
    <xf numFmtId="0" fontId="3" fillId="2" borderId="0" xfId="0" applyFont="1" applyFill="1"/>
    <xf numFmtId="0" fontId="4" fillId="2"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left" wrapText="1"/>
    </xf>
    <xf numFmtId="0" fontId="3" fillId="2" borderId="0" xfId="0" applyFont="1" applyFill="1" applyAlignment="1">
      <alignment horizontal="left"/>
    </xf>
    <xf numFmtId="0" fontId="6" fillId="2" borderId="0" xfId="3" applyFont="1" applyFill="1" applyBorder="1"/>
    <xf numFmtId="0" fontId="7" fillId="2" borderId="0" xfId="0" applyFont="1" applyFill="1"/>
    <xf numFmtId="0" fontId="8"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0" fontId="9" fillId="2" borderId="0" xfId="3" applyFont="1" applyFill="1" applyBorder="1"/>
    <xf numFmtId="0" fontId="11" fillId="2" borderId="0" xfId="0" applyFont="1" applyFill="1"/>
    <xf numFmtId="0" fontId="3" fillId="0" borderId="0" xfId="0" applyFont="1" applyAlignment="1">
      <alignment horizontal="left"/>
    </xf>
    <xf numFmtId="0" fontId="10" fillId="2" borderId="0" xfId="0" applyFont="1" applyFill="1"/>
    <xf numFmtId="0" fontId="3" fillId="0" borderId="0" xfId="0" applyFont="1"/>
    <xf numFmtId="0" fontId="11" fillId="0" borderId="0" xfId="0" applyFont="1"/>
    <xf numFmtId="0" fontId="12" fillId="2" borderId="0" xfId="0" applyFont="1" applyFill="1" applyAlignment="1">
      <alignment horizontal="left"/>
    </xf>
    <xf numFmtId="0" fontId="13" fillId="2" borderId="0" xfId="3" applyFont="1" applyFill="1" applyAlignment="1">
      <alignment horizontal="left"/>
    </xf>
    <xf numFmtId="0" fontId="14" fillId="2" borderId="0" xfId="0" applyFont="1" applyFill="1" applyAlignment="1">
      <alignment horizontal="left" wrapText="1"/>
    </xf>
    <xf numFmtId="0" fontId="15" fillId="2" borderId="0" xfId="0" applyFont="1" applyFill="1" applyAlignment="1">
      <alignment horizontal="left" wrapText="1"/>
    </xf>
    <xf numFmtId="165" fontId="3" fillId="2" borderId="0" xfId="2" applyNumberFormat="1" applyFont="1" applyFill="1" applyAlignment="1">
      <alignment horizontal="left"/>
    </xf>
    <xf numFmtId="0" fontId="3" fillId="0" borderId="0" xfId="0" applyFont="1" applyAlignment="1">
      <alignment horizontal="right"/>
    </xf>
    <xf numFmtId="0" fontId="3" fillId="2" borderId="0" xfId="0" applyFont="1" applyFill="1" applyAlignment="1">
      <alignment horizontal="right"/>
    </xf>
    <xf numFmtId="0" fontId="3" fillId="2" borderId="0" xfId="0" applyFont="1" applyFill="1" applyAlignment="1">
      <alignment wrapText="1"/>
    </xf>
    <xf numFmtId="0" fontId="3" fillId="2" borderId="0" xfId="0" applyFont="1" applyFill="1" applyAlignment="1">
      <alignment horizontal="right" wrapText="1"/>
    </xf>
    <xf numFmtId="166" fontId="3" fillId="2" borderId="0" xfId="0" applyNumberFormat="1" applyFont="1" applyFill="1"/>
    <xf numFmtId="3" fontId="3" fillId="2" borderId="0" xfId="0" applyNumberFormat="1" applyFont="1" applyFill="1"/>
    <xf numFmtId="0" fontId="16" fillId="2" borderId="0" xfId="0" applyFont="1" applyFill="1"/>
    <xf numFmtId="3" fontId="3" fillId="2" borderId="0" xfId="0" applyNumberFormat="1" applyFont="1" applyFill="1" applyAlignment="1">
      <alignment horizontal="left"/>
    </xf>
    <xf numFmtId="0" fontId="11" fillId="0" borderId="0" xfId="0" applyFont="1" applyAlignment="1">
      <alignment horizontal="left"/>
    </xf>
    <xf numFmtId="0" fontId="3" fillId="4" borderId="1" xfId="0" applyFont="1" applyFill="1" applyBorder="1"/>
    <xf numFmtId="17" fontId="3" fillId="2" borderId="0" xfId="0" applyNumberFormat="1" applyFont="1" applyFill="1" applyAlignment="1">
      <alignment horizontal="left"/>
    </xf>
    <xf numFmtId="3" fontId="3" fillId="2" borderId="0" xfId="0" applyNumberFormat="1" applyFont="1" applyFill="1" applyAlignment="1">
      <alignment horizontal="right"/>
    </xf>
    <xf numFmtId="0" fontId="9" fillId="2" borderId="0" xfId="3" applyFont="1" applyFill="1" applyAlignment="1">
      <alignment horizontal="left" vertical="center"/>
    </xf>
    <xf numFmtId="0" fontId="17" fillId="2" borderId="0" xfId="0" applyFont="1" applyFill="1" applyAlignment="1">
      <alignment wrapText="1"/>
    </xf>
    <xf numFmtId="17" fontId="3" fillId="2" borderId="0" xfId="0" applyNumberFormat="1" applyFont="1" applyFill="1"/>
    <xf numFmtId="3" fontId="3" fillId="2" borderId="0" xfId="1" applyNumberFormat="1" applyFont="1" applyFill="1" applyBorder="1" applyAlignment="1" applyProtection="1">
      <alignment horizontal="right"/>
    </xf>
    <xf numFmtId="3" fontId="18" fillId="2" borderId="0" xfId="1" applyNumberFormat="1" applyFont="1" applyFill="1" applyBorder="1" applyAlignment="1" applyProtection="1">
      <alignment horizontal="right"/>
    </xf>
    <xf numFmtId="0" fontId="3" fillId="2" borderId="0" xfId="0" quotePrefix="1" applyFont="1" applyFill="1"/>
    <xf numFmtId="0" fontId="3" fillId="2" borderId="0" xfId="0" applyFont="1" applyFill="1" applyAlignment="1">
      <alignment vertical="center"/>
    </xf>
    <xf numFmtId="165" fontId="3" fillId="2" borderId="0" xfId="0" applyNumberFormat="1" applyFont="1" applyFill="1" applyAlignment="1">
      <alignment horizontal="right"/>
    </xf>
    <xf numFmtId="165" fontId="3" fillId="2" borderId="0" xfId="0" applyNumberFormat="1" applyFont="1" applyFill="1"/>
    <xf numFmtId="167" fontId="3" fillId="2" borderId="0" xfId="1" applyNumberFormat="1" applyFont="1" applyFill="1" applyBorder="1" applyAlignment="1" applyProtection="1">
      <alignment horizontal="right"/>
    </xf>
    <xf numFmtId="165" fontId="3" fillId="2" borderId="0" xfId="1" applyNumberFormat="1" applyFont="1" applyFill="1" applyBorder="1" applyAlignment="1" applyProtection="1">
      <alignment horizontal="right"/>
    </xf>
    <xf numFmtId="168" fontId="18" fillId="2" borderId="0" xfId="1" applyNumberFormat="1" applyFont="1" applyFill="1" applyBorder="1" applyAlignment="1" applyProtection="1">
      <alignment horizontal="right"/>
    </xf>
    <xf numFmtId="168" fontId="3" fillId="2" borderId="0" xfId="1" applyNumberFormat="1" applyFont="1" applyFill="1" applyBorder="1" applyAlignment="1" applyProtection="1">
      <alignment horizontal="right"/>
    </xf>
    <xf numFmtId="0" fontId="19" fillId="2" borderId="0" xfId="0" applyFont="1" applyFill="1" applyAlignment="1">
      <alignment horizontal="left"/>
    </xf>
    <xf numFmtId="0" fontId="3" fillId="2" borderId="0" xfId="0" applyFont="1" applyFill="1" applyAlignment="1">
      <alignment horizontal="center" wrapText="1"/>
    </xf>
    <xf numFmtId="0" fontId="17" fillId="2" borderId="0" xfId="0" applyFont="1" applyFill="1" applyAlignment="1">
      <alignment horizontal="left" wrapText="1"/>
    </xf>
    <xf numFmtId="0" fontId="19" fillId="2" borderId="0" xfId="0" applyFont="1" applyFill="1" applyAlignment="1">
      <alignment horizontal="left" vertical="top"/>
    </xf>
    <xf numFmtId="0" fontId="3" fillId="0" borderId="0" xfId="0" applyFont="1" applyAlignment="1">
      <alignment horizontal="left" wrapText="1"/>
    </xf>
    <xf numFmtId="0" fontId="20" fillId="2" borderId="0" xfId="0" applyFont="1" applyFill="1" applyAlignment="1">
      <alignment horizontal="right" wrapText="1"/>
    </xf>
    <xf numFmtId="167" fontId="3" fillId="2" borderId="0" xfId="0" applyNumberFormat="1" applyFont="1" applyFill="1"/>
    <xf numFmtId="0" fontId="11" fillId="2" borderId="0" xfId="0" applyFont="1" applyFill="1" applyAlignment="1">
      <alignment horizontal="right"/>
    </xf>
    <xf numFmtId="0" fontId="11" fillId="0" borderId="0" xfId="0" applyFont="1" applyAlignment="1">
      <alignment horizontal="right"/>
    </xf>
    <xf numFmtId="167" fontId="3" fillId="2" borderId="0" xfId="0" applyNumberFormat="1" applyFont="1" applyFill="1" applyAlignment="1">
      <alignment horizontal="right"/>
    </xf>
    <xf numFmtId="9" fontId="3" fillId="2" borderId="0" xfId="0" applyNumberFormat="1" applyFont="1" applyFill="1"/>
    <xf numFmtId="17" fontId="3" fillId="2" borderId="0" xfId="0" applyNumberFormat="1" applyFont="1" applyFill="1" applyAlignment="1">
      <alignment horizontal="right"/>
    </xf>
    <xf numFmtId="169" fontId="3" fillId="2" borderId="0" xfId="0" applyNumberFormat="1" applyFont="1" applyFill="1"/>
    <xf numFmtId="0" fontId="3" fillId="2" borderId="0" xfId="0" applyFont="1" applyFill="1" applyAlignment="1">
      <alignment horizontal="center" vertical="center" wrapText="1"/>
    </xf>
    <xf numFmtId="0" fontId="10" fillId="2" borderId="0" xfId="0" applyFont="1" applyFill="1" applyAlignment="1">
      <alignment horizontal="left"/>
    </xf>
    <xf numFmtId="0" fontId="16" fillId="0" borderId="0" xfId="0" applyFont="1"/>
    <xf numFmtId="169" fontId="3" fillId="2" borderId="0" xfId="2" applyNumberFormat="1" applyFont="1" applyFill="1" applyAlignment="1">
      <alignment horizontal="left"/>
    </xf>
    <xf numFmtId="0" fontId="3" fillId="0" borderId="0" xfId="0" applyFont="1" applyAlignment="1">
      <alignment horizontal="right" wrapText="1"/>
    </xf>
    <xf numFmtId="3" fontId="3" fillId="0" borderId="0" xfId="2" applyNumberFormat="1" applyFont="1" applyAlignment="1">
      <alignment horizontal="right"/>
    </xf>
    <xf numFmtId="165" fontId="3" fillId="0" borderId="0" xfId="0" applyNumberFormat="1" applyFont="1" applyAlignment="1">
      <alignment horizontal="right"/>
    </xf>
    <xf numFmtId="165" fontId="3" fillId="0" borderId="0" xfId="2" applyNumberFormat="1" applyFont="1" applyAlignment="1">
      <alignment horizontal="left"/>
    </xf>
    <xf numFmtId="0" fontId="11" fillId="0" borderId="0" xfId="0" applyFont="1" applyAlignment="1">
      <alignment wrapText="1"/>
    </xf>
    <xf numFmtId="1" fontId="11" fillId="0" borderId="0" xfId="2" applyNumberFormat="1" applyFont="1" applyAlignment="1">
      <alignment horizontal="left"/>
    </xf>
    <xf numFmtId="169" fontId="11" fillId="0" borderId="0" xfId="2" applyNumberFormat="1" applyFont="1" applyAlignment="1">
      <alignment horizontal="left"/>
    </xf>
    <xf numFmtId="0" fontId="3" fillId="0" borderId="0" xfId="0" applyFont="1" applyAlignment="1">
      <alignment wrapText="1"/>
    </xf>
    <xf numFmtId="1" fontId="3" fillId="0" borderId="0" xfId="2" applyNumberFormat="1" applyFont="1" applyAlignment="1">
      <alignment horizontal="left"/>
    </xf>
    <xf numFmtId="169" fontId="3" fillId="0" borderId="0" xfId="2" applyNumberFormat="1" applyFont="1" applyAlignment="1">
      <alignment horizontal="left"/>
    </xf>
    <xf numFmtId="3" fontId="3" fillId="2" borderId="0" xfId="2" applyNumberFormat="1" applyFont="1" applyFill="1" applyAlignment="1">
      <alignment horizontal="right"/>
    </xf>
    <xf numFmtId="165" fontId="3" fillId="2" borderId="0" xfId="2" applyNumberFormat="1" applyFont="1" applyFill="1" applyAlignment="1">
      <alignment horizontal="right"/>
    </xf>
    <xf numFmtId="1" fontId="3" fillId="2" borderId="0" xfId="2" applyNumberFormat="1" applyFont="1" applyFill="1" applyAlignment="1">
      <alignment horizontal="left"/>
    </xf>
    <xf numFmtId="1" fontId="3" fillId="2" borderId="0" xfId="0" applyNumberFormat="1" applyFont="1" applyFill="1"/>
    <xf numFmtId="0" fontId="3" fillId="2" borderId="0" xfId="0" applyFont="1" applyFill="1" applyAlignment="1">
      <alignment horizontal="center" vertical="center"/>
    </xf>
    <xf numFmtId="0" fontId="17" fillId="2" borderId="2" xfId="0" applyFont="1" applyFill="1" applyBorder="1" applyAlignment="1">
      <alignment horizontal="center" wrapText="1"/>
    </xf>
    <xf numFmtId="0" fontId="17" fillId="2" borderId="2" xfId="0" applyFont="1" applyFill="1" applyBorder="1" applyAlignment="1">
      <alignment horizontal="center"/>
    </xf>
    <xf numFmtId="0" fontId="17" fillId="2" borderId="0" xfId="0" applyFont="1" applyFill="1" applyAlignment="1">
      <alignment horizontal="center"/>
    </xf>
    <xf numFmtId="0" fontId="17" fillId="2" borderId="0" xfId="0" applyFont="1" applyFill="1" applyAlignment="1">
      <alignment horizontal="center" wrapText="1"/>
    </xf>
    <xf numFmtId="0" fontId="21" fillId="2" borderId="0" xfId="0" applyFont="1" applyFill="1" applyAlignment="1">
      <alignment horizontal="center" wrapText="1"/>
    </xf>
    <xf numFmtId="0" fontId="18" fillId="2" borderId="0" xfId="0" applyFont="1" applyFill="1"/>
    <xf numFmtId="170" fontId="3" fillId="5" borderId="0" xfId="1" applyNumberFormat="1" applyFont="1" applyFill="1" applyBorder="1" applyAlignment="1" applyProtection="1">
      <alignment horizontal="right"/>
    </xf>
    <xf numFmtId="170" fontId="3" fillId="2" borderId="0" xfId="1" applyNumberFormat="1" applyFont="1" applyFill="1" applyBorder="1" applyAlignment="1" applyProtection="1">
      <alignment horizontal="right"/>
    </xf>
    <xf numFmtId="171" fontId="3" fillId="2" borderId="0" xfId="1" applyNumberFormat="1" applyFont="1" applyFill="1" applyBorder="1" applyAlignment="1" applyProtection="1">
      <alignment horizontal="right"/>
    </xf>
    <xf numFmtId="171" fontId="18" fillId="2" borderId="0" xfId="1" applyNumberFormat="1" applyFont="1" applyFill="1" applyBorder="1" applyAlignment="1" applyProtection="1">
      <alignment horizontal="right"/>
    </xf>
    <xf numFmtId="171" fontId="3" fillId="5" borderId="0" xfId="1" applyNumberFormat="1" applyFont="1" applyFill="1" applyBorder="1" applyAlignment="1" applyProtection="1">
      <alignment horizontal="right"/>
    </xf>
    <xf numFmtId="170" fontId="18" fillId="2" borderId="0" xfId="1" applyNumberFormat="1" applyFont="1" applyFill="1" applyBorder="1" applyAlignment="1" applyProtection="1">
      <alignment horizontal="right"/>
    </xf>
    <xf numFmtId="17" fontId="3" fillId="2" borderId="0" xfId="0" quotePrefix="1" applyNumberFormat="1" applyFont="1" applyFill="1"/>
    <xf numFmtId="17" fontId="3" fillId="2" borderId="0" xfId="0" applyNumberFormat="1" applyFont="1" applyFill="1" applyAlignment="1">
      <alignment horizontal="left" indent="2"/>
    </xf>
    <xf numFmtId="172" fontId="3" fillId="2" borderId="0" xfId="1" applyNumberFormat="1" applyFont="1" applyFill="1" applyBorder="1" applyAlignment="1" applyProtection="1">
      <alignment horizontal="right"/>
    </xf>
    <xf numFmtId="10" fontId="3" fillId="2" borderId="0" xfId="1" applyNumberFormat="1" applyFont="1" applyFill="1" applyBorder="1" applyAlignment="1" applyProtection="1">
      <alignment horizontal="right"/>
    </xf>
    <xf numFmtId="174" fontId="3" fillId="2" borderId="0" xfId="1" applyNumberFormat="1" applyFont="1" applyFill="1" applyBorder="1" applyAlignment="1" applyProtection="1">
      <alignment horizontal="right"/>
    </xf>
    <xf numFmtId="173" fontId="3" fillId="5" borderId="0" xfId="1" applyNumberFormat="1" applyFont="1" applyFill="1" applyBorder="1" applyAlignment="1" applyProtection="1">
      <alignment horizontal="right"/>
    </xf>
    <xf numFmtId="165" fontId="3" fillId="5" borderId="0" xfId="1" applyNumberFormat="1" applyFont="1" applyFill="1" applyBorder="1" applyAlignment="1" applyProtection="1">
      <alignment horizontal="right"/>
    </xf>
    <xf numFmtId="1" fontId="3" fillId="2" borderId="0" xfId="1" applyNumberFormat="1" applyFont="1" applyFill="1" applyBorder="1" applyAlignment="1" applyProtection="1">
      <alignment horizontal="right"/>
    </xf>
    <xf numFmtId="1" fontId="3" fillId="5" borderId="0" xfId="1" applyNumberFormat="1" applyFont="1" applyFill="1" applyBorder="1" applyAlignment="1" applyProtection="1">
      <alignment horizontal="right"/>
    </xf>
    <xf numFmtId="0" fontId="3" fillId="2" borderId="3" xfId="0" applyFont="1" applyFill="1" applyBorder="1"/>
    <xf numFmtId="170" fontId="3" fillId="2" borderId="3" xfId="1" applyNumberFormat="1" applyFont="1" applyFill="1" applyBorder="1" applyAlignment="1" applyProtection="1">
      <alignment horizontal="right"/>
    </xf>
    <xf numFmtId="170" fontId="3" fillId="5" borderId="3" xfId="1" applyNumberFormat="1" applyFont="1" applyFill="1" applyBorder="1" applyAlignment="1" applyProtection="1">
      <alignment horizontal="right"/>
    </xf>
    <xf numFmtId="171" fontId="3" fillId="2" borderId="3" xfId="1" applyNumberFormat="1" applyFont="1" applyFill="1" applyBorder="1" applyAlignment="1" applyProtection="1">
      <alignment horizontal="right"/>
    </xf>
    <xf numFmtId="0" fontId="19" fillId="2" borderId="0" xfId="0" quotePrefix="1" applyFont="1" applyFill="1" applyAlignment="1">
      <alignment horizontal="left"/>
    </xf>
    <xf numFmtId="0" fontId="19" fillId="2" borderId="0" xfId="0" quotePrefix="1" applyFont="1" applyFill="1" applyAlignment="1">
      <alignment horizontal="left" vertical="top" wrapText="1"/>
    </xf>
    <xf numFmtId="0" fontId="19" fillId="2" borderId="0" xfId="0" quotePrefix="1" applyFont="1" applyFill="1" applyAlignment="1">
      <alignment horizontal="left" vertical="top"/>
    </xf>
    <xf numFmtId="0" fontId="3" fillId="3" borderId="0" xfId="0" applyFont="1" applyFill="1"/>
    <xf numFmtId="0" fontId="17" fillId="5" borderId="2" xfId="0" applyFont="1" applyFill="1" applyBorder="1" applyAlignment="1">
      <alignment horizontal="center" wrapText="1"/>
    </xf>
    <xf numFmtId="0" fontId="17" fillId="5" borderId="0" xfId="0" applyFont="1" applyFill="1" applyAlignment="1">
      <alignment horizontal="center" wrapText="1"/>
    </xf>
    <xf numFmtId="170" fontId="3" fillId="2" borderId="0" xfId="0" applyNumberFormat="1" applyFont="1" applyFill="1"/>
    <xf numFmtId="0" fontId="3" fillId="2" borderId="0" xfId="0" applyFont="1" applyFill="1" applyAlignment="1">
      <alignment vertical="top"/>
    </xf>
    <xf numFmtId="17" fontId="3" fillId="2" borderId="3" xfId="0" applyNumberFormat="1" applyFont="1" applyFill="1" applyBorder="1" applyAlignment="1">
      <alignment horizontal="left" indent="2"/>
    </xf>
    <xf numFmtId="0" fontId="22" fillId="2" borderId="0" xfId="0" applyFont="1" applyFill="1"/>
    <xf numFmtId="0" fontId="17" fillId="2" borderId="0" xfId="0" quotePrefix="1" applyFont="1" applyFill="1" applyAlignment="1">
      <alignment horizontal="center" wrapText="1"/>
    </xf>
    <xf numFmtId="0" fontId="7" fillId="2" borderId="0" xfId="0" applyFont="1" applyFill="1" applyAlignment="1">
      <alignment horizontal="center" vertical="center"/>
    </xf>
    <xf numFmtId="3" fontId="7" fillId="2" borderId="0" xfId="1" applyNumberFormat="1" applyFont="1" applyFill="1" applyBorder="1" applyAlignment="1" applyProtection="1">
      <alignment horizontal="right"/>
    </xf>
    <xf numFmtId="3" fontId="7" fillId="5" borderId="0" xfId="1" applyNumberFormat="1" applyFont="1" applyFill="1" applyBorder="1" applyAlignment="1" applyProtection="1">
      <alignment horizontal="right"/>
    </xf>
    <xf numFmtId="167" fontId="7" fillId="2" borderId="0" xfId="1" applyNumberFormat="1" applyFont="1" applyFill="1" applyBorder="1" applyAlignment="1" applyProtection="1">
      <alignment horizontal="right"/>
    </xf>
    <xf numFmtId="167" fontId="7" fillId="5" borderId="0" xfId="1" applyNumberFormat="1" applyFont="1" applyFill="1" applyBorder="1" applyAlignment="1" applyProtection="1">
      <alignment horizontal="right"/>
    </xf>
    <xf numFmtId="3" fontId="3" fillId="5" borderId="0" xfId="1" applyNumberFormat="1" applyFont="1" applyFill="1" applyBorder="1" applyAlignment="1" applyProtection="1">
      <alignment horizontal="right"/>
    </xf>
    <xf numFmtId="167" fontId="3" fillId="5" borderId="0" xfId="1" applyNumberFormat="1" applyFont="1" applyFill="1" applyBorder="1" applyAlignment="1" applyProtection="1">
      <alignment horizontal="right"/>
    </xf>
    <xf numFmtId="169" fontId="3" fillId="2" borderId="0" xfId="1" applyNumberFormat="1" applyFont="1" applyFill="1" applyBorder="1" applyAlignment="1" applyProtection="1">
      <alignment horizontal="right"/>
    </xf>
    <xf numFmtId="17" fontId="3" fillId="2" borderId="3" xfId="0" quotePrefix="1" applyNumberFormat="1" applyFont="1" applyFill="1" applyBorder="1"/>
    <xf numFmtId="3" fontId="3" fillId="2" borderId="3" xfId="1" applyNumberFormat="1" applyFont="1" applyFill="1" applyBorder="1" applyAlignment="1" applyProtection="1">
      <alignment horizontal="right"/>
    </xf>
    <xf numFmtId="3" fontId="3" fillId="5" borderId="3" xfId="1" applyNumberFormat="1" applyFont="1" applyFill="1" applyBorder="1" applyAlignment="1" applyProtection="1">
      <alignment horizontal="right"/>
    </xf>
    <xf numFmtId="167" fontId="3" fillId="2" borderId="3" xfId="1" applyNumberFormat="1" applyFont="1" applyFill="1" applyBorder="1" applyAlignment="1" applyProtection="1">
      <alignment horizontal="right"/>
    </xf>
    <xf numFmtId="167" fontId="3" fillId="5" borderId="3" xfId="1" applyNumberFormat="1" applyFont="1" applyFill="1" applyBorder="1" applyAlignment="1" applyProtection="1">
      <alignment horizontal="right"/>
    </xf>
    <xf numFmtId="0" fontId="19" fillId="2" borderId="0" xfId="0" quotePrefix="1" applyFont="1" applyFill="1" applyAlignment="1">
      <alignment horizontal="left" wrapText="1"/>
    </xf>
    <xf numFmtId="9" fontId="3" fillId="2" borderId="0" xfId="1" applyNumberFormat="1" applyFont="1" applyFill="1" applyBorder="1" applyAlignment="1" applyProtection="1">
      <alignment horizontal="right"/>
    </xf>
    <xf numFmtId="0" fontId="3" fillId="2" borderId="0" xfId="0" applyFont="1" applyFill="1" applyAlignment="1">
      <alignment horizontal="left" vertical="center"/>
    </xf>
    <xf numFmtId="0" fontId="3" fillId="2" borderId="2" xfId="0" applyFont="1" applyFill="1" applyBorder="1"/>
    <xf numFmtId="3" fontId="3" fillId="5" borderId="0" xfId="0" applyNumberFormat="1" applyFont="1" applyFill="1" applyAlignment="1">
      <alignment horizontal="right"/>
    </xf>
    <xf numFmtId="0" fontId="3" fillId="5" borderId="0" xfId="0" applyFont="1" applyFill="1" applyAlignment="1">
      <alignment horizontal="right"/>
    </xf>
    <xf numFmtId="167" fontId="3" fillId="5" borderId="0" xfId="0" applyNumberFormat="1" applyFont="1" applyFill="1" applyAlignment="1">
      <alignment horizontal="right"/>
    </xf>
    <xf numFmtId="165" fontId="3" fillId="5" borderId="0" xfId="0" applyNumberFormat="1" applyFont="1" applyFill="1" applyAlignment="1">
      <alignment horizontal="right"/>
    </xf>
    <xf numFmtId="10" fontId="3" fillId="2" borderId="0" xfId="0" applyNumberFormat="1" applyFont="1" applyFill="1" applyAlignment="1">
      <alignment horizontal="right"/>
    </xf>
    <xf numFmtId="176" fontId="3" fillId="5" borderId="0" xfId="0" applyNumberFormat="1" applyFont="1" applyFill="1" applyAlignment="1">
      <alignment horizontal="right"/>
    </xf>
    <xf numFmtId="3" fontId="3" fillId="2" borderId="3" xfId="0" applyNumberFormat="1" applyFont="1" applyFill="1" applyBorder="1" applyAlignment="1">
      <alignment horizontal="right"/>
    </xf>
    <xf numFmtId="3" fontId="3" fillId="5" borderId="3" xfId="0" applyNumberFormat="1" applyFont="1" applyFill="1" applyBorder="1" applyAlignment="1">
      <alignment horizontal="right"/>
    </xf>
    <xf numFmtId="167" fontId="3" fillId="2" borderId="3" xfId="0" applyNumberFormat="1" applyFont="1" applyFill="1" applyBorder="1" applyAlignment="1">
      <alignment horizontal="right"/>
    </xf>
    <xf numFmtId="167" fontId="3" fillId="5" borderId="3" xfId="0" applyNumberFormat="1" applyFont="1" applyFill="1" applyBorder="1" applyAlignment="1">
      <alignment horizontal="right"/>
    </xf>
    <xf numFmtId="170" fontId="3" fillId="2" borderId="0" xfId="4" applyNumberFormat="1" applyFont="1" applyFill="1" applyBorder="1" applyAlignment="1" applyProtection="1">
      <alignment horizontal="right"/>
    </xf>
    <xf numFmtId="0" fontId="17" fillId="5" borderId="0" xfId="0" quotePrefix="1" applyFont="1" applyFill="1" applyAlignment="1">
      <alignment horizontal="center" wrapText="1"/>
    </xf>
    <xf numFmtId="170" fontId="7" fillId="2" borderId="0" xfId="1" applyNumberFormat="1" applyFont="1" applyFill="1" applyBorder="1" applyAlignment="1" applyProtection="1">
      <alignment horizontal="right"/>
    </xf>
    <xf numFmtId="168" fontId="7" fillId="5" borderId="0" xfId="1" applyNumberFormat="1" applyFont="1" applyFill="1" applyBorder="1" applyAlignment="1" applyProtection="1">
      <alignment horizontal="right"/>
    </xf>
    <xf numFmtId="165" fontId="7" fillId="2" borderId="0" xfId="1" applyNumberFormat="1" applyFont="1" applyFill="1" applyBorder="1" applyAlignment="1" applyProtection="1">
      <alignment horizontal="right"/>
    </xf>
    <xf numFmtId="165" fontId="7" fillId="5" borderId="0" xfId="1" applyNumberFormat="1" applyFont="1" applyFill="1" applyBorder="1" applyAlignment="1" applyProtection="1">
      <alignment horizontal="right"/>
    </xf>
    <xf numFmtId="168" fontId="3" fillId="5" borderId="0" xfId="1" applyNumberFormat="1" applyFont="1" applyFill="1" applyBorder="1" applyAlignment="1" applyProtection="1">
      <alignment horizontal="right"/>
    </xf>
    <xf numFmtId="17" fontId="7" fillId="2" borderId="0" xfId="0" applyNumberFormat="1" applyFont="1" applyFill="1"/>
    <xf numFmtId="0" fontId="3" fillId="2" borderId="3" xfId="0" applyFont="1" applyFill="1" applyBorder="1" applyAlignment="1">
      <alignment horizontal="left"/>
    </xf>
    <xf numFmtId="165" fontId="3" fillId="2" borderId="3" xfId="1" applyNumberFormat="1" applyFont="1" applyFill="1" applyBorder="1" applyAlignment="1" applyProtection="1">
      <alignment horizontal="right"/>
    </xf>
    <xf numFmtId="168" fontId="3" fillId="2" borderId="0" xfId="0" applyNumberFormat="1" applyFont="1" applyFill="1"/>
    <xf numFmtId="49" fontId="3" fillId="2" borderId="0" xfId="0" applyNumberFormat="1" applyFont="1" applyFill="1" applyAlignment="1">
      <alignment horizontal="right"/>
    </xf>
    <xf numFmtId="49" fontId="3" fillId="2" borderId="0" xfId="0" applyNumberFormat="1" applyFont="1" applyFill="1"/>
    <xf numFmtId="3" fontId="17" fillId="2" borderId="2" xfId="0" applyNumberFormat="1" applyFont="1" applyFill="1" applyBorder="1" applyAlignment="1">
      <alignment horizontal="center" wrapText="1"/>
    </xf>
    <xf numFmtId="49" fontId="17" fillId="2" borderId="2" xfId="0" applyNumberFormat="1" applyFont="1" applyFill="1" applyBorder="1" applyAlignment="1">
      <alignment horizontal="center" wrapText="1"/>
    </xf>
    <xf numFmtId="2" fontId="3" fillId="2" borderId="0" xfId="0" applyNumberFormat="1" applyFont="1" applyFill="1" applyAlignment="1">
      <alignment horizontal="right"/>
    </xf>
    <xf numFmtId="1" fontId="3" fillId="2" borderId="0" xfId="0" applyNumberFormat="1" applyFont="1" applyFill="1" applyAlignment="1">
      <alignment horizontal="right"/>
    </xf>
    <xf numFmtId="17" fontId="3" fillId="2" borderId="3" xfId="0" applyNumberFormat="1" applyFont="1" applyFill="1" applyBorder="1"/>
    <xf numFmtId="49" fontId="3" fillId="2" borderId="3" xfId="0" applyNumberFormat="1" applyFont="1" applyFill="1" applyBorder="1" applyAlignment="1">
      <alignment horizontal="right"/>
    </xf>
    <xf numFmtId="0" fontId="6" fillId="2" borderId="0" xfId="3" applyFont="1" applyFill="1" applyBorder="1" applyAlignment="1">
      <alignment horizontal="left"/>
    </xf>
    <xf numFmtId="0" fontId="3" fillId="2" borderId="3" xfId="0" quotePrefix="1" applyFont="1" applyFill="1" applyBorder="1"/>
    <xf numFmtId="3" fontId="3" fillId="2" borderId="3" xfId="0" applyNumberFormat="1" applyFont="1" applyFill="1" applyBorder="1"/>
    <xf numFmtId="167" fontId="3" fillId="2" borderId="3" xfId="0" applyNumberFormat="1" applyFont="1" applyFill="1" applyBorder="1"/>
    <xf numFmtId="165" fontId="17" fillId="2" borderId="2" xfId="0" applyNumberFormat="1" applyFont="1" applyFill="1" applyBorder="1" applyAlignment="1">
      <alignment horizontal="center" wrapText="1"/>
    </xf>
    <xf numFmtId="165" fontId="3" fillId="2" borderId="3" xfId="0" applyNumberFormat="1" applyFont="1" applyFill="1" applyBorder="1"/>
    <xf numFmtId="0" fontId="3" fillId="2" borderId="0" xfId="0" applyFont="1" applyFill="1" applyAlignment="1">
      <alignment vertical="top" wrapText="1"/>
    </xf>
    <xf numFmtId="0" fontId="7" fillId="2" borderId="0" xfId="0" applyFont="1" applyFill="1" applyAlignment="1">
      <alignment horizontal="left" vertical="top"/>
    </xf>
    <xf numFmtId="0" fontId="17" fillId="2" borderId="0" xfId="0" applyFont="1" applyFill="1" applyAlignment="1">
      <alignment horizontal="center" vertical="center" wrapText="1"/>
    </xf>
    <xf numFmtId="17" fontId="3" fillId="2" borderId="0" xfId="1" quotePrefix="1" applyNumberFormat="1" applyFont="1" applyFill="1" applyBorder="1" applyAlignment="1" applyProtection="1">
      <alignment horizontal="right" vertical="center"/>
    </xf>
    <xf numFmtId="170" fontId="3" fillId="2" borderId="0" xfId="1" quotePrefix="1" applyNumberFormat="1" applyFont="1" applyFill="1" applyBorder="1" applyAlignment="1" applyProtection="1">
      <alignment vertical="center"/>
    </xf>
    <xf numFmtId="3" fontId="3" fillId="2" borderId="0" xfId="1" applyNumberFormat="1" applyFont="1" applyFill="1" applyBorder="1" applyAlignment="1" applyProtection="1">
      <alignment horizontal="right" vertical="center"/>
    </xf>
    <xf numFmtId="37" fontId="3" fillId="2" borderId="0" xfId="1" applyNumberFormat="1" applyFont="1" applyFill="1" applyBorder="1" applyAlignment="1" applyProtection="1">
      <alignment horizontal="right" vertical="center"/>
    </xf>
    <xf numFmtId="9" fontId="3" fillId="2" borderId="0" xfId="1" applyNumberFormat="1" applyFont="1" applyFill="1" applyBorder="1" applyAlignment="1" applyProtection="1">
      <alignment horizontal="right" vertical="center"/>
    </xf>
    <xf numFmtId="17" fontId="22" fillId="2" borderId="0" xfId="0" applyNumberFormat="1" applyFont="1" applyFill="1"/>
    <xf numFmtId="177" fontId="22" fillId="2" borderId="0" xfId="0" applyNumberFormat="1" applyFont="1" applyFill="1"/>
    <xf numFmtId="0" fontId="22" fillId="2" borderId="3" xfId="0" applyFont="1" applyFill="1" applyBorder="1"/>
    <xf numFmtId="170" fontId="3" fillId="2" borderId="3" xfId="1" quotePrefix="1" applyNumberFormat="1" applyFont="1" applyFill="1" applyBorder="1" applyAlignment="1" applyProtection="1">
      <alignment vertical="center"/>
    </xf>
    <xf numFmtId="0" fontId="3" fillId="2" borderId="3" xfId="0" applyFont="1" applyFill="1" applyBorder="1" applyAlignment="1">
      <alignment vertical="center"/>
    </xf>
    <xf numFmtId="170" fontId="3" fillId="2" borderId="3" xfId="1" applyNumberFormat="1" applyFont="1" applyFill="1" applyBorder="1" applyAlignment="1" applyProtection="1">
      <alignment horizontal="right" vertical="center"/>
    </xf>
    <xf numFmtId="0" fontId="24" fillId="2" borderId="0" xfId="0" applyFont="1" applyFill="1" applyAlignment="1">
      <alignment horizontal="right" vertical="top"/>
    </xf>
    <xf numFmtId="170" fontId="3" fillId="2" borderId="0" xfId="1" applyNumberFormat="1" applyFont="1" applyFill="1" applyBorder="1" applyAlignment="1" applyProtection="1">
      <alignment horizontal="left"/>
    </xf>
    <xf numFmtId="0" fontId="7" fillId="2" borderId="3" xfId="0" applyFont="1" applyFill="1" applyBorder="1" applyAlignment="1">
      <alignment horizontal="left"/>
    </xf>
    <xf numFmtId="0" fontId="7" fillId="2" borderId="0" xfId="0" applyFont="1" applyFill="1" applyAlignment="1">
      <alignment horizontal="left" vertical="top" wrapText="1"/>
    </xf>
    <xf numFmtId="178" fontId="3" fillId="2" borderId="0" xfId="1" applyNumberFormat="1" applyFont="1" applyFill="1" applyBorder="1" applyAlignment="1" applyProtection="1">
      <alignment horizontal="right" vertical="center"/>
    </xf>
    <xf numFmtId="0" fontId="24" fillId="2" borderId="0" xfId="0" applyFont="1" applyFill="1" applyAlignment="1">
      <alignment horizontal="left" vertical="top"/>
    </xf>
    <xf numFmtId="0" fontId="7" fillId="2" borderId="0" xfId="0" applyFont="1" applyFill="1" applyAlignment="1">
      <alignment horizontal="left" wrapText="1"/>
    </xf>
    <xf numFmtId="0" fontId="7" fillId="2" borderId="3" xfId="0" applyFont="1" applyFill="1" applyBorder="1" applyAlignment="1">
      <alignment horizontal="left" wrapText="1"/>
    </xf>
    <xf numFmtId="0" fontId="17" fillId="2" borderId="2" xfId="0" applyFont="1" applyFill="1" applyBorder="1" applyAlignment="1">
      <alignment horizontal="centerContinuous" wrapText="1"/>
    </xf>
    <xf numFmtId="17" fontId="3" fillId="2" borderId="0" xfId="1" quotePrefix="1" applyNumberFormat="1" applyFont="1" applyFill="1" applyBorder="1" applyAlignment="1" applyProtection="1">
      <alignment horizontal="right"/>
    </xf>
    <xf numFmtId="37" fontId="3" fillId="2" borderId="0" xfId="1" applyNumberFormat="1" applyFont="1" applyFill="1" applyBorder="1" applyAlignment="1" applyProtection="1">
      <alignment horizontal="right"/>
    </xf>
    <xf numFmtId="0" fontId="24" fillId="2" borderId="2" xfId="0" applyFont="1" applyFill="1" applyBorder="1" applyAlignment="1">
      <alignment horizontal="right" vertical="top"/>
    </xf>
    <xf numFmtId="0" fontId="22" fillId="2" borderId="2" xfId="0" applyFont="1" applyFill="1" applyBorder="1"/>
    <xf numFmtId="170" fontId="3" fillId="2" borderId="2" xfId="1" applyNumberFormat="1" applyFont="1" applyFill="1" applyBorder="1" applyAlignment="1" applyProtection="1">
      <alignment horizontal="left"/>
    </xf>
    <xf numFmtId="0" fontId="24" fillId="2" borderId="0" xfId="0" applyFont="1" applyFill="1" applyAlignment="1">
      <alignment horizontal="left" vertical="center"/>
    </xf>
    <xf numFmtId="178" fontId="3" fillId="2" borderId="0" xfId="1" applyNumberFormat="1" applyFont="1" applyFill="1" applyBorder="1" applyAlignment="1" applyProtection="1">
      <alignment horizontal="right"/>
    </xf>
    <xf numFmtId="0" fontId="3" fillId="2" borderId="2" xfId="0" applyFont="1" applyFill="1" applyBorder="1" applyAlignment="1">
      <alignment vertical="top"/>
    </xf>
    <xf numFmtId="168" fontId="3" fillId="2" borderId="3" xfId="1" applyNumberFormat="1" applyFont="1" applyFill="1" applyBorder="1" applyAlignment="1" applyProtection="1">
      <alignment horizontal="right"/>
    </xf>
    <xf numFmtId="0" fontId="7" fillId="2" borderId="4" xfId="0" applyFont="1" applyFill="1" applyBorder="1" applyAlignment="1">
      <alignment horizontal="center" wrapText="1"/>
    </xf>
    <xf numFmtId="0" fontId="7" fillId="2" borderId="0" xfId="0" applyFont="1" applyFill="1" applyAlignment="1">
      <alignment horizontal="center" wrapText="1"/>
    </xf>
    <xf numFmtId="17" fontId="3" fillId="2" borderId="0" xfId="0" applyNumberFormat="1" applyFont="1" applyFill="1" applyAlignment="1">
      <alignment horizontal="left" vertical="center" indent="1"/>
    </xf>
    <xf numFmtId="17" fontId="3" fillId="2" borderId="0" xfId="0" applyNumberFormat="1" applyFont="1" applyFill="1" applyAlignment="1">
      <alignment vertical="center"/>
    </xf>
    <xf numFmtId="9" fontId="3" fillId="2" borderId="0" xfId="2" applyFont="1" applyFill="1" applyBorder="1" applyAlignment="1" applyProtection="1">
      <alignment horizontal="right" vertical="center"/>
    </xf>
    <xf numFmtId="17" fontId="7" fillId="2" borderId="0" xfId="0" applyNumberFormat="1" applyFont="1" applyFill="1" applyAlignment="1">
      <alignment horizontal="left" vertical="center" indent="1"/>
    </xf>
    <xf numFmtId="17" fontId="7" fillId="2" borderId="0" xfId="0" applyNumberFormat="1" applyFont="1" applyFill="1" applyAlignment="1">
      <alignment vertical="center"/>
    </xf>
    <xf numFmtId="3" fontId="7" fillId="2" borderId="0" xfId="1" applyNumberFormat="1" applyFont="1" applyFill="1" applyBorder="1" applyAlignment="1" applyProtection="1">
      <alignment horizontal="right" vertical="center"/>
    </xf>
    <xf numFmtId="9" fontId="7" fillId="2" borderId="0" xfId="2" applyFont="1" applyFill="1" applyBorder="1" applyAlignment="1" applyProtection="1">
      <alignment horizontal="right" vertical="center"/>
    </xf>
    <xf numFmtId="0" fontId="7" fillId="2" borderId="0" xfId="0" applyFont="1" applyFill="1" applyAlignment="1">
      <alignment horizontal="center" vertical="center" wrapText="1"/>
    </xf>
    <xf numFmtId="167" fontId="3" fillId="2" borderId="0" xfId="1" applyNumberFormat="1" applyFont="1" applyFill="1" applyBorder="1" applyAlignment="1" applyProtection="1">
      <alignment horizontal="right" vertical="center"/>
    </xf>
    <xf numFmtId="167" fontId="7" fillId="2" borderId="0" xfId="1" applyNumberFormat="1" applyFont="1" applyFill="1" applyBorder="1" applyAlignment="1" applyProtection="1">
      <alignment horizontal="right" vertical="center"/>
    </xf>
    <xf numFmtId="170" fontId="3" fillId="2" borderId="3" xfId="1" applyNumberFormat="1" applyFont="1" applyFill="1" applyBorder="1" applyAlignment="1" applyProtection="1"/>
    <xf numFmtId="0" fontId="3" fillId="2" borderId="0" xfId="0" applyFont="1" applyFill="1" applyAlignment="1">
      <alignment horizontal="left" vertical="top"/>
    </xf>
    <xf numFmtId="0" fontId="17" fillId="2" borderId="3" xfId="0" applyFont="1" applyFill="1" applyBorder="1" applyAlignment="1">
      <alignment horizontal="center" wrapText="1"/>
    </xf>
    <xf numFmtId="0" fontId="7" fillId="2" borderId="4" xfId="0" applyFont="1" applyFill="1" applyBorder="1" applyAlignment="1">
      <alignment horizontal="left" wrapText="1"/>
    </xf>
    <xf numFmtId="3" fontId="17" fillId="2" borderId="0" xfId="0" applyNumberFormat="1" applyFont="1" applyFill="1" applyAlignment="1">
      <alignment wrapText="1"/>
    </xf>
    <xf numFmtId="3" fontId="7" fillId="2" borderId="4"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171" fontId="7" fillId="2" borderId="0" xfId="1" applyNumberFormat="1" applyFont="1" applyFill="1" applyBorder="1" applyAlignment="1" applyProtection="1">
      <alignment horizontal="right"/>
    </xf>
    <xf numFmtId="17" fontId="7" fillId="2" borderId="0" xfId="0" applyNumberFormat="1" applyFont="1" applyFill="1" applyAlignment="1">
      <alignment horizontal="left"/>
    </xf>
    <xf numFmtId="165" fontId="7" fillId="2" borderId="0" xfId="0" applyNumberFormat="1" applyFont="1" applyFill="1" applyAlignment="1">
      <alignment horizontal="right"/>
    </xf>
    <xf numFmtId="0" fontId="3" fillId="2" borderId="3" xfId="0" applyFont="1" applyFill="1" applyBorder="1" applyAlignment="1">
      <alignment horizontal="right"/>
    </xf>
    <xf numFmtId="0" fontId="26" fillId="2" borderId="0" xfId="0" applyFont="1" applyFill="1"/>
    <xf numFmtId="0" fontId="27" fillId="2" borderId="0" xfId="0" applyFont="1" applyFill="1"/>
    <xf numFmtId="0" fontId="4" fillId="2" borderId="0" xfId="0" applyFont="1" applyFill="1" applyAlignment="1">
      <alignment horizontal="left" vertical="top" wrapText="1"/>
    </xf>
    <xf numFmtId="0" fontId="3" fillId="2" borderId="0" xfId="0" applyFont="1" applyFill="1" applyAlignment="1">
      <alignment horizontal="left"/>
    </xf>
    <xf numFmtId="0" fontId="3" fillId="2" borderId="0" xfId="0" applyFont="1" applyFill="1" applyAlignment="1">
      <alignment horizontal="left" wrapText="1"/>
    </xf>
    <xf numFmtId="0" fontId="6" fillId="2" borderId="0" xfId="3" applyFont="1" applyFill="1" applyBorder="1" applyAlignment="1">
      <alignment horizontal="left"/>
    </xf>
    <xf numFmtId="0" fontId="3" fillId="0" borderId="0" xfId="0" applyFont="1"/>
    <xf numFmtId="0" fontId="3" fillId="2" borderId="0" xfId="0" applyFont="1" applyFill="1" applyAlignment="1">
      <alignment horizontal="center" wrapText="1"/>
    </xf>
    <xf numFmtId="0" fontId="10" fillId="2" borderId="0" xfId="0" applyFont="1" applyFill="1" applyAlignment="1">
      <alignment wrapText="1"/>
    </xf>
    <xf numFmtId="0" fontId="14" fillId="2" borderId="0" xfId="0" applyFont="1" applyFill="1" applyAlignment="1">
      <alignment horizontal="left" wrapText="1"/>
    </xf>
    <xf numFmtId="0" fontId="15" fillId="2" borderId="0" xfId="0" applyFont="1" applyFill="1" applyAlignment="1">
      <alignment horizontal="left"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4" fillId="2" borderId="0" xfId="0" applyFont="1" applyFill="1" applyAlignment="1">
      <alignment wrapText="1"/>
    </xf>
    <xf numFmtId="0" fontId="10" fillId="2" borderId="0" xfId="0" applyFont="1" applyFill="1" applyAlignment="1">
      <alignment horizontal="left" wrapText="1"/>
    </xf>
    <xf numFmtId="0" fontId="7" fillId="2" borderId="0" xfId="0" applyFont="1" applyFill="1" applyAlignment="1">
      <alignment horizontal="left"/>
    </xf>
    <xf numFmtId="0" fontId="17" fillId="2" borderId="0" xfId="0" applyFont="1" applyFill="1" applyAlignment="1">
      <alignment horizontal="center" wrapText="1"/>
    </xf>
    <xf numFmtId="0" fontId="17" fillId="5" borderId="0" xfId="0" applyFont="1" applyFill="1" applyAlignment="1">
      <alignment horizontal="center" wrapText="1"/>
    </xf>
    <xf numFmtId="0" fontId="17" fillId="2" borderId="2" xfId="0" applyFont="1" applyFill="1" applyBorder="1" applyAlignment="1">
      <alignment horizontal="center" wrapText="1"/>
    </xf>
    <xf numFmtId="0" fontId="17" fillId="2" borderId="2" xfId="0" applyFont="1" applyFill="1" applyBorder="1" applyAlignment="1">
      <alignment horizontal="center"/>
    </xf>
    <xf numFmtId="0" fontId="17" fillId="2" borderId="0" xfId="0" applyFont="1" applyFill="1"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left" wrapText="1"/>
    </xf>
    <xf numFmtId="0" fontId="7" fillId="2" borderId="0" xfId="0" applyFont="1" applyFill="1" applyAlignment="1">
      <alignment horizontal="left" vertical="top" wrapText="1"/>
    </xf>
    <xf numFmtId="0" fontId="3" fillId="2" borderId="2" xfId="0" applyFont="1" applyFill="1" applyBorder="1" applyAlignment="1">
      <alignment horizontal="left" wrapText="1"/>
    </xf>
    <xf numFmtId="0" fontId="17" fillId="2" borderId="3" xfId="0" applyFont="1" applyFill="1" applyBorder="1" applyAlignment="1">
      <alignment horizontal="center" wrapText="1"/>
    </xf>
    <xf numFmtId="0" fontId="7" fillId="2" borderId="4" xfId="0" applyFont="1" applyFill="1" applyBorder="1" applyAlignment="1">
      <alignment horizontal="left" wrapText="1"/>
    </xf>
    <xf numFmtId="17" fontId="3" fillId="2" borderId="0" xfId="0" applyNumberFormat="1" applyFont="1" applyFill="1" applyAlignment="1">
      <alignment horizontal="left" vertical="center" wrapText="1" indent="2"/>
    </xf>
    <xf numFmtId="0" fontId="3" fillId="2" borderId="0" xfId="0" applyFont="1" applyFill="1" applyAlignment="1">
      <alignment horizontal="left" vertical="top"/>
    </xf>
    <xf numFmtId="0" fontId="3" fillId="2" borderId="2" xfId="0" applyFont="1" applyFill="1" applyBorder="1" applyAlignment="1">
      <alignment horizontal="left" vertical="top" wrapText="1"/>
    </xf>
    <xf numFmtId="0" fontId="7" fillId="2" borderId="4" xfId="0" applyFont="1" applyFill="1" applyBorder="1" applyAlignment="1">
      <alignment horizontal="left" vertical="center" wrapText="1"/>
    </xf>
    <xf numFmtId="0" fontId="23" fillId="2" borderId="0" xfId="3" applyFont="1" applyFill="1" applyAlignment="1">
      <alignment horizontal="left"/>
    </xf>
    <xf numFmtId="0" fontId="7" fillId="2" borderId="0" xfId="0" applyFont="1" applyFill="1" applyAlignment="1">
      <alignment horizontal="left" vertical="top"/>
    </xf>
    <xf numFmtId="0" fontId="3" fillId="2" borderId="2" xfId="0" applyFont="1" applyFill="1" applyBorder="1" applyAlignment="1">
      <alignment horizontal="left" vertical="top"/>
    </xf>
    <xf numFmtId="0" fontId="3" fillId="2" borderId="2" xfId="0" applyFont="1" applyFill="1" applyBorder="1" applyAlignment="1">
      <alignment horizontal="left"/>
    </xf>
    <xf numFmtId="0" fontId="9" fillId="2" borderId="0" xfId="3" applyFont="1" applyFill="1" applyAlignment="1">
      <alignment horizontal="left"/>
    </xf>
  </cellXfs>
  <cellStyles count="5">
    <cellStyle name="Comma" xfId="1" builtinId="3"/>
    <cellStyle name="Comma 3" xfId="4" xr:uid="{D6DBC546-79DB-490B-B00E-2219AA564B68}"/>
    <cellStyle name="Hyperlink" xfId="3" builtinId="8"/>
    <cellStyle name="Normal" xfId="0" builtinId="0"/>
    <cellStyle name="Percent" xfId="2" builtinId="5"/>
  </cellStyles>
  <dxfs count="0"/>
  <tableStyles count="0" defaultTableStyle="TableStyleMedium2" defaultPivotStyle="PivotStyleLight16"/>
  <colors>
    <mruColors>
      <color rgb="FFFDE4B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36.xml"/><Relationship Id="rId1" Type="http://schemas.microsoft.com/office/2011/relationships/chartStyle" Target="style36.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28518518518522E-2"/>
          <c:y val="0.28130288216342625"/>
          <c:w val="0.89488740740740758"/>
          <c:h val="0.47562612730280751"/>
        </c:manualLayout>
      </c:layout>
      <c:barChart>
        <c:barDir val="col"/>
        <c:grouping val="clustered"/>
        <c:varyColors val="0"/>
        <c:ser>
          <c:idx val="0"/>
          <c:order val="0"/>
          <c:tx>
            <c:strRef>
              <c:f>ChartData!$K$732</c:f>
              <c:strCache>
                <c:ptCount val="1"/>
                <c:pt idx="0">
                  <c:v>2018-19</c:v>
                </c:pt>
              </c:strCache>
            </c:strRef>
          </c:tx>
          <c:spPr>
            <a:solidFill>
              <a:schemeClr val="accent5">
                <a:lumMod val="20000"/>
                <a:lumOff val="80000"/>
              </a:schemeClr>
            </a:solidFill>
            <a:ln>
              <a:noFill/>
            </a:ln>
            <a:effectLst/>
          </c:spPr>
          <c:invertIfNegative val="0"/>
          <c:cat>
            <c:strRef>
              <c:f>ChartData!$J$733:$J$744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ChartData!$K$733:$K$744</c:f>
              <c:numCache>
                <c:formatCode>0.0</c:formatCode>
                <c:ptCount val="12"/>
                <c:pt idx="0">
                  <c:v>6.1</c:v>
                </c:pt>
                <c:pt idx="1">
                  <c:v>17</c:v>
                </c:pt>
                <c:pt idx="2">
                  <c:v>15.5</c:v>
                </c:pt>
                <c:pt idx="3">
                  <c:v>20.5</c:v>
                </c:pt>
                <c:pt idx="4">
                  <c:v>23.6</c:v>
                </c:pt>
                <c:pt idx="5">
                  <c:v>18.600000000000001</c:v>
                </c:pt>
                <c:pt idx="6">
                  <c:v>21.7</c:v>
                </c:pt>
                <c:pt idx="7">
                  <c:v>22</c:v>
                </c:pt>
                <c:pt idx="8">
                  <c:v>22.1</c:v>
                </c:pt>
                <c:pt idx="9">
                  <c:v>20.6</c:v>
                </c:pt>
                <c:pt idx="10">
                  <c:v>14.4</c:v>
                </c:pt>
                <c:pt idx="11">
                  <c:v>17.5</c:v>
                </c:pt>
              </c:numCache>
            </c:numRef>
          </c:val>
          <c:extLst>
            <c:ext xmlns:c16="http://schemas.microsoft.com/office/drawing/2014/chart" uri="{C3380CC4-5D6E-409C-BE32-E72D297353CC}">
              <c16:uniqueId val="{00000000-1A5C-4069-8900-9708A2E7D046}"/>
            </c:ext>
          </c:extLst>
        </c:ser>
        <c:ser>
          <c:idx val="1"/>
          <c:order val="1"/>
          <c:tx>
            <c:strRef>
              <c:f>ChartData!$L$732</c:f>
              <c:strCache>
                <c:ptCount val="1"/>
                <c:pt idx="0">
                  <c:v>2019-20</c:v>
                </c:pt>
              </c:strCache>
            </c:strRef>
          </c:tx>
          <c:spPr>
            <a:solidFill>
              <a:schemeClr val="accent5">
                <a:lumMod val="40000"/>
                <a:lumOff val="60000"/>
              </a:schemeClr>
            </a:solidFill>
            <a:ln>
              <a:noFill/>
            </a:ln>
            <a:effectLst/>
          </c:spPr>
          <c:invertIfNegative val="0"/>
          <c:cat>
            <c:strRef>
              <c:f>ChartData!$J$733:$J$744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ChartData!$L$733:$L$744</c:f>
              <c:numCache>
                <c:formatCode>0.0</c:formatCode>
                <c:ptCount val="12"/>
                <c:pt idx="0">
                  <c:v>16.899999999999999</c:v>
                </c:pt>
                <c:pt idx="1">
                  <c:v>16</c:v>
                </c:pt>
                <c:pt idx="2">
                  <c:v>14.9</c:v>
                </c:pt>
                <c:pt idx="3">
                  <c:v>20.100000000000001</c:v>
                </c:pt>
                <c:pt idx="4">
                  <c:v>21.5</c:v>
                </c:pt>
                <c:pt idx="5">
                  <c:v>18.8</c:v>
                </c:pt>
                <c:pt idx="6">
                  <c:v>23.6</c:v>
                </c:pt>
                <c:pt idx="7">
                  <c:v>18</c:v>
                </c:pt>
                <c:pt idx="8">
                  <c:v>30.5</c:v>
                </c:pt>
                <c:pt idx="9">
                  <c:v>15</c:v>
                </c:pt>
                <c:pt idx="10">
                  <c:v>19.399999999999999</c:v>
                </c:pt>
                <c:pt idx="11">
                  <c:v>18.100000000000001</c:v>
                </c:pt>
              </c:numCache>
            </c:numRef>
          </c:val>
          <c:extLst>
            <c:ext xmlns:c16="http://schemas.microsoft.com/office/drawing/2014/chart" uri="{C3380CC4-5D6E-409C-BE32-E72D297353CC}">
              <c16:uniqueId val="{00000001-1A5C-4069-8900-9708A2E7D046}"/>
            </c:ext>
          </c:extLst>
        </c:ser>
        <c:ser>
          <c:idx val="2"/>
          <c:order val="2"/>
          <c:tx>
            <c:strRef>
              <c:f>ChartData!$M$732</c:f>
              <c:strCache>
                <c:ptCount val="1"/>
                <c:pt idx="0">
                  <c:v>2020-21</c:v>
                </c:pt>
              </c:strCache>
            </c:strRef>
          </c:tx>
          <c:spPr>
            <a:solidFill>
              <a:schemeClr val="accent4">
                <a:lumMod val="50000"/>
              </a:schemeClr>
            </a:solidFill>
            <a:ln>
              <a:noFill/>
            </a:ln>
            <a:effectLst/>
          </c:spPr>
          <c:invertIfNegative val="0"/>
          <c:cat>
            <c:strRef>
              <c:f>ChartData!$J$733:$J$744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ChartData!$M$733:$M$744</c:f>
              <c:numCache>
                <c:formatCode>0.0</c:formatCode>
                <c:ptCount val="12"/>
                <c:pt idx="0">
                  <c:v>9.4</c:v>
                </c:pt>
                <c:pt idx="1">
                  <c:v>9.1</c:v>
                </c:pt>
                <c:pt idx="2">
                  <c:v>8.5</c:v>
                </c:pt>
                <c:pt idx="3">
                  <c:v>10.9</c:v>
                </c:pt>
                <c:pt idx="4">
                  <c:v>12.1</c:v>
                </c:pt>
                <c:pt idx="5">
                  <c:v>14.5</c:v>
                </c:pt>
                <c:pt idx="6">
                  <c:v>17.600000000000001</c:v>
                </c:pt>
                <c:pt idx="7">
                  <c:v>23</c:v>
                </c:pt>
                <c:pt idx="8">
                  <c:v>29.6</c:v>
                </c:pt>
                <c:pt idx="9">
                  <c:v>15.5</c:v>
                </c:pt>
                <c:pt idx="10">
                  <c:v>21</c:v>
                </c:pt>
                <c:pt idx="11">
                  <c:v>30.6</c:v>
                </c:pt>
              </c:numCache>
            </c:numRef>
          </c:val>
          <c:extLst>
            <c:ext xmlns:c16="http://schemas.microsoft.com/office/drawing/2014/chart" uri="{C3380CC4-5D6E-409C-BE32-E72D297353CC}">
              <c16:uniqueId val="{00000002-1A5C-4069-8900-9708A2E7D046}"/>
            </c:ext>
          </c:extLst>
        </c:ser>
        <c:ser>
          <c:idx val="3"/>
          <c:order val="3"/>
          <c:tx>
            <c:strRef>
              <c:f>ChartData!$N$732</c:f>
              <c:strCache>
                <c:ptCount val="1"/>
                <c:pt idx="0">
                  <c:v>2021-22</c:v>
                </c:pt>
              </c:strCache>
            </c:strRef>
          </c:tx>
          <c:spPr>
            <a:solidFill>
              <a:srgbClr val="272262"/>
            </a:solidFill>
            <a:ln>
              <a:noFill/>
            </a:ln>
            <a:effectLst/>
          </c:spPr>
          <c:invertIfNegative val="0"/>
          <c:cat>
            <c:strRef>
              <c:f>ChartData!$J$733:$J$744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ChartData!$N$733:$N$744</c:f>
              <c:numCache>
                <c:formatCode>0.0</c:formatCode>
                <c:ptCount val="12"/>
                <c:pt idx="0">
                  <c:v>40.9</c:v>
                </c:pt>
                <c:pt idx="1">
                  <c:v>22.3</c:v>
                </c:pt>
              </c:numCache>
            </c:numRef>
          </c:val>
          <c:extLst>
            <c:ext xmlns:c16="http://schemas.microsoft.com/office/drawing/2014/chart" uri="{C3380CC4-5D6E-409C-BE32-E72D297353CC}">
              <c16:uniqueId val="{00000003-1A5C-4069-8900-9708A2E7D046}"/>
            </c:ext>
          </c:extLst>
        </c:ser>
        <c:dLbls>
          <c:showLegendKey val="0"/>
          <c:showVal val="0"/>
          <c:showCatName val="0"/>
          <c:showSerName val="0"/>
          <c:showPercent val="0"/>
          <c:showBubbleSize val="0"/>
        </c:dLbls>
        <c:gapWidth val="50"/>
        <c:axId val="770958368"/>
        <c:axId val="770964272"/>
      </c:barChart>
      <c:valAx>
        <c:axId val="770964272"/>
        <c:scaling>
          <c:orientation val="minMax"/>
          <c:max val="45"/>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ChartData!$K$727</c:f>
              <c:strCache>
                <c:ptCount val="1"/>
                <c:pt idx="0">
                  <c:v>Month</c:v>
                </c:pt>
              </c:strCache>
            </c:strRef>
          </c:tx>
          <c:layout>
            <c:manualLayout>
              <c:xMode val="edge"/>
              <c:yMode val="edge"/>
              <c:x val="0.49474937851127443"/>
              <c:y val="0.8212579810502410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38884458352962292"/>
          <c:y val="0.16267444163819145"/>
          <c:w val="0.57855658000014953"/>
          <c:h val="9.2557865482761514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504969427298041E-2"/>
          <c:y val="0.24907447251274345"/>
          <c:w val="0.88733995681287758"/>
          <c:h val="0.41233849979278908"/>
        </c:manualLayout>
      </c:layout>
      <c:barChart>
        <c:barDir val="col"/>
        <c:grouping val="clustered"/>
        <c:varyColors val="0"/>
        <c:ser>
          <c:idx val="0"/>
          <c:order val="0"/>
          <c:tx>
            <c:strRef>
              <c:f>ChartData!$J$408</c:f>
              <c:strCache>
                <c:ptCount val="1"/>
                <c:pt idx="0">
                  <c:v>2018-19</c:v>
                </c:pt>
              </c:strCache>
            </c:strRef>
          </c:tx>
          <c:spPr>
            <a:solidFill>
              <a:schemeClr val="accent5">
                <a:lumMod val="20000"/>
                <a:lumOff val="80000"/>
              </a:schemeClr>
            </a:solidFill>
            <a:ln>
              <a:noFill/>
            </a:ln>
            <a:effectLst/>
          </c:spPr>
          <c:invertIfNegative val="0"/>
          <c:dLbls>
            <c:delete val="1"/>
          </c:dLbls>
          <c:cat>
            <c:strRef>
              <c:f>ChartData!$K$407:$N$407</c:f>
              <c:strCache>
                <c:ptCount val="4"/>
                <c:pt idx="0">
                  <c:v>Up to and including £180,000</c:v>
                </c:pt>
                <c:pt idx="1">
                  <c:v>£180,001 - £250,000</c:v>
                </c:pt>
                <c:pt idx="2">
                  <c:v>£250,001 - 400,000</c:v>
                </c:pt>
                <c:pt idx="3">
                  <c:v>Over £400,000</c:v>
                </c:pt>
              </c:strCache>
            </c:strRef>
          </c:cat>
          <c:val>
            <c:numRef>
              <c:f>ChartData!$K$408:$N$408</c:f>
              <c:numCache>
                <c:formatCode>#,##0.0</c:formatCode>
                <c:ptCount val="4"/>
                <c:pt idx="0">
                  <c:v>27.4</c:v>
                </c:pt>
                <c:pt idx="1">
                  <c:v>21.1</c:v>
                </c:pt>
                <c:pt idx="2">
                  <c:v>50.8</c:v>
                </c:pt>
                <c:pt idx="3">
                  <c:v>47.6</c:v>
                </c:pt>
              </c:numCache>
            </c:numRef>
          </c:val>
          <c:extLst>
            <c:ext xmlns:c16="http://schemas.microsoft.com/office/drawing/2014/chart" uri="{C3380CC4-5D6E-409C-BE32-E72D297353CC}">
              <c16:uniqueId val="{00000000-1793-471A-ABD0-392F1FD2DB78}"/>
            </c:ext>
          </c:extLst>
        </c:ser>
        <c:ser>
          <c:idx val="1"/>
          <c:order val="1"/>
          <c:tx>
            <c:strRef>
              <c:f>ChartData!$J$409</c:f>
              <c:strCache>
                <c:ptCount val="1"/>
                <c:pt idx="0">
                  <c:v>2019-20</c:v>
                </c:pt>
              </c:strCache>
            </c:strRef>
          </c:tx>
          <c:spPr>
            <a:solidFill>
              <a:schemeClr val="accent5">
                <a:lumMod val="60000"/>
                <a:lumOff val="40000"/>
              </a:schemeClr>
            </a:solidFill>
            <a:ln>
              <a:noFill/>
            </a:ln>
            <a:effectLst/>
          </c:spPr>
          <c:invertIfNegative val="0"/>
          <c:dLbls>
            <c:delete val="1"/>
          </c:dLbls>
          <c:cat>
            <c:strRef>
              <c:f>ChartData!$K$407:$N$407</c:f>
              <c:strCache>
                <c:ptCount val="4"/>
                <c:pt idx="0">
                  <c:v>Up to and including £180,000</c:v>
                </c:pt>
                <c:pt idx="1">
                  <c:v>£180,001 - £250,000</c:v>
                </c:pt>
                <c:pt idx="2">
                  <c:v>£250,001 - 400,000</c:v>
                </c:pt>
                <c:pt idx="3">
                  <c:v>Over £400,000</c:v>
                </c:pt>
              </c:strCache>
            </c:strRef>
          </c:cat>
          <c:val>
            <c:numRef>
              <c:f>ChartData!$K$409:$N$409</c:f>
              <c:numCache>
                <c:formatCode>#,##0.0</c:formatCode>
                <c:ptCount val="4"/>
                <c:pt idx="0">
                  <c:v>27.7</c:v>
                </c:pt>
                <c:pt idx="1">
                  <c:v>23</c:v>
                </c:pt>
                <c:pt idx="2">
                  <c:v>54.7</c:v>
                </c:pt>
                <c:pt idx="3">
                  <c:v>54.3</c:v>
                </c:pt>
              </c:numCache>
            </c:numRef>
          </c:val>
          <c:extLst>
            <c:ext xmlns:c16="http://schemas.microsoft.com/office/drawing/2014/chart" uri="{C3380CC4-5D6E-409C-BE32-E72D297353CC}">
              <c16:uniqueId val="{00000001-1793-471A-ABD0-392F1FD2DB78}"/>
            </c:ext>
          </c:extLst>
        </c:ser>
        <c:ser>
          <c:idx val="2"/>
          <c:order val="2"/>
          <c:tx>
            <c:strRef>
              <c:f>ChartData!$J$410</c:f>
              <c:strCache>
                <c:ptCount val="1"/>
                <c:pt idx="0">
                  <c:v>2020-21</c:v>
                </c:pt>
              </c:strCache>
            </c:strRef>
          </c:tx>
          <c:spPr>
            <a:solidFill>
              <a:srgbClr val="272262"/>
            </a:solidFill>
            <a:ln>
              <a:noFill/>
            </a:ln>
            <a:effectLst/>
          </c:spPr>
          <c:invertIfNegative val="0"/>
          <c:dLbls>
            <c:delete val="1"/>
          </c:dLbls>
          <c:cat>
            <c:strRef>
              <c:f>ChartData!$K$407:$N$407</c:f>
              <c:strCache>
                <c:ptCount val="4"/>
                <c:pt idx="0">
                  <c:v>Up to and including £180,000</c:v>
                </c:pt>
                <c:pt idx="1">
                  <c:v>£180,001 - £250,000</c:v>
                </c:pt>
                <c:pt idx="2">
                  <c:v>£250,001 - 400,000</c:v>
                </c:pt>
                <c:pt idx="3">
                  <c:v>Over £400,000</c:v>
                </c:pt>
              </c:strCache>
            </c:strRef>
          </c:cat>
          <c:val>
            <c:numRef>
              <c:f>ChartData!$K$410:$N$410</c:f>
              <c:numCache>
                <c:formatCode>#,##0.0</c:formatCode>
                <c:ptCount val="4"/>
                <c:pt idx="0">
                  <c:v>26.3</c:v>
                </c:pt>
                <c:pt idx="1">
                  <c:v>14.3</c:v>
                </c:pt>
                <c:pt idx="2">
                  <c:v>45.6</c:v>
                </c:pt>
                <c:pt idx="3">
                  <c:v>72.5</c:v>
                </c:pt>
              </c:numCache>
            </c:numRef>
          </c:val>
          <c:extLst>
            <c:ext xmlns:c16="http://schemas.microsoft.com/office/drawing/2014/chart" uri="{C3380CC4-5D6E-409C-BE32-E72D297353CC}">
              <c16:uniqueId val="{00000002-1793-471A-ABD0-392F1FD2DB78}"/>
            </c:ext>
          </c:extLst>
        </c:ser>
        <c:dLbls>
          <c:showLegendKey val="0"/>
          <c:showVal val="1"/>
          <c:showCatName val="0"/>
          <c:showSerName val="0"/>
          <c:showPercent val="0"/>
          <c:showBubbleSize val="0"/>
        </c:dLbls>
        <c:gapWidth val="150"/>
        <c:axId val="770958368"/>
        <c:axId val="770964272"/>
      </c:barChart>
      <c:valAx>
        <c:axId val="770964272"/>
        <c:scaling>
          <c:orientation val="minMax"/>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10"/>
      </c:valAx>
      <c:catAx>
        <c:axId val="770958368"/>
        <c:scaling>
          <c:orientation val="minMax"/>
        </c:scaling>
        <c:delete val="0"/>
        <c:axPos val="b"/>
        <c:title>
          <c:tx>
            <c:strRef>
              <c:f>ChartData!$K$400</c:f>
              <c:strCache>
                <c:ptCount val="1"/>
                <c:pt idx="0">
                  <c:v>Residential tax band</c:v>
                </c:pt>
              </c:strCache>
            </c:strRef>
          </c:tx>
          <c:layout>
            <c:manualLayout>
              <c:xMode val="edge"/>
              <c:yMode val="edge"/>
              <c:x val="0.3822359570645068"/>
              <c:y val="0.741349689183588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0134563824683209"/>
          <c:y val="0.15793198836939756"/>
          <c:w val="0.4707664419645386"/>
          <c:h val="5.2465526259619692E-2"/>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35511408354289"/>
          <c:y val="0.27072799930294444"/>
          <c:w val="0.83497567511174076"/>
          <c:h val="0.46521935586162305"/>
        </c:manualLayout>
      </c:layout>
      <c:barChart>
        <c:barDir val="col"/>
        <c:grouping val="clustered"/>
        <c:varyColors val="0"/>
        <c:ser>
          <c:idx val="0"/>
          <c:order val="0"/>
          <c:tx>
            <c:strRef>
              <c:f>ChartData!$J$380</c:f>
              <c:strCache>
                <c:ptCount val="1"/>
                <c:pt idx="0">
                  <c:v>2018-19</c:v>
                </c:pt>
              </c:strCache>
            </c:strRef>
          </c:tx>
          <c:spPr>
            <a:solidFill>
              <a:schemeClr val="accent5">
                <a:lumMod val="20000"/>
                <a:lumOff val="80000"/>
              </a:schemeClr>
            </a:solidFill>
            <a:ln>
              <a:noFill/>
            </a:ln>
            <a:effectLst/>
          </c:spPr>
          <c:invertIfNegative val="0"/>
          <c:dLbls>
            <c:delete val="1"/>
          </c:dLbls>
          <c:cat>
            <c:strRef>
              <c:f>ChartData!$K$379:$N$379</c:f>
              <c:strCache>
                <c:ptCount val="4"/>
                <c:pt idx="0">
                  <c:v>Up to and including £180,000</c:v>
                </c:pt>
                <c:pt idx="1">
                  <c:v>£180,001 - £250,000</c:v>
                </c:pt>
                <c:pt idx="2">
                  <c:v>£250,001 - 400,000</c:v>
                </c:pt>
                <c:pt idx="3">
                  <c:v>Over £400,000</c:v>
                </c:pt>
              </c:strCache>
            </c:strRef>
          </c:cat>
          <c:val>
            <c:numRef>
              <c:f>ChartData!$K$380:$N$380</c:f>
              <c:numCache>
                <c:formatCode>#,##0</c:formatCode>
                <c:ptCount val="4"/>
                <c:pt idx="0">
                  <c:v>35600</c:v>
                </c:pt>
                <c:pt idx="1">
                  <c:v>10170</c:v>
                </c:pt>
                <c:pt idx="2">
                  <c:v>7690</c:v>
                </c:pt>
                <c:pt idx="3">
                  <c:v>2260</c:v>
                </c:pt>
              </c:numCache>
            </c:numRef>
          </c:val>
          <c:extLst>
            <c:ext xmlns:c16="http://schemas.microsoft.com/office/drawing/2014/chart" uri="{C3380CC4-5D6E-409C-BE32-E72D297353CC}">
              <c16:uniqueId val="{00000000-3674-4F13-9FC5-152DAB329EE3}"/>
            </c:ext>
          </c:extLst>
        </c:ser>
        <c:ser>
          <c:idx val="1"/>
          <c:order val="1"/>
          <c:tx>
            <c:strRef>
              <c:f>ChartData!$J$381</c:f>
              <c:strCache>
                <c:ptCount val="1"/>
                <c:pt idx="0">
                  <c:v>2019-20</c:v>
                </c:pt>
              </c:strCache>
            </c:strRef>
          </c:tx>
          <c:spPr>
            <a:solidFill>
              <a:schemeClr val="accent5">
                <a:lumMod val="60000"/>
                <a:lumOff val="40000"/>
              </a:schemeClr>
            </a:solidFill>
            <a:ln>
              <a:noFill/>
            </a:ln>
            <a:effectLst/>
          </c:spPr>
          <c:invertIfNegative val="0"/>
          <c:dLbls>
            <c:delete val="1"/>
          </c:dLbls>
          <c:cat>
            <c:strRef>
              <c:f>ChartData!$K$379:$N$379</c:f>
              <c:strCache>
                <c:ptCount val="4"/>
                <c:pt idx="0">
                  <c:v>Up to and including £180,000</c:v>
                </c:pt>
                <c:pt idx="1">
                  <c:v>£180,001 - £250,000</c:v>
                </c:pt>
                <c:pt idx="2">
                  <c:v>£250,001 - 400,000</c:v>
                </c:pt>
                <c:pt idx="3">
                  <c:v>Over £400,000</c:v>
                </c:pt>
              </c:strCache>
            </c:strRef>
          </c:cat>
          <c:val>
            <c:numRef>
              <c:f>ChartData!$K$381:$N$381</c:f>
              <c:numCache>
                <c:formatCode>#,##0</c:formatCode>
                <c:ptCount val="4"/>
                <c:pt idx="0">
                  <c:v>34040</c:v>
                </c:pt>
                <c:pt idx="1">
                  <c:v>10500</c:v>
                </c:pt>
                <c:pt idx="2">
                  <c:v>8290</c:v>
                </c:pt>
                <c:pt idx="3">
                  <c:v>2460</c:v>
                </c:pt>
              </c:numCache>
            </c:numRef>
          </c:val>
          <c:extLst>
            <c:ext xmlns:c16="http://schemas.microsoft.com/office/drawing/2014/chart" uri="{C3380CC4-5D6E-409C-BE32-E72D297353CC}">
              <c16:uniqueId val="{00000001-3674-4F13-9FC5-152DAB329EE3}"/>
            </c:ext>
          </c:extLst>
        </c:ser>
        <c:ser>
          <c:idx val="2"/>
          <c:order val="2"/>
          <c:tx>
            <c:strRef>
              <c:f>ChartData!$J$382</c:f>
              <c:strCache>
                <c:ptCount val="1"/>
                <c:pt idx="0">
                  <c:v>2020-21 (r) </c:v>
                </c:pt>
              </c:strCache>
            </c:strRef>
          </c:tx>
          <c:spPr>
            <a:solidFill>
              <a:srgbClr val="272262"/>
            </a:solidFill>
            <a:ln>
              <a:noFill/>
            </a:ln>
            <a:effectLst/>
          </c:spPr>
          <c:invertIfNegative val="0"/>
          <c:dLbls>
            <c:delete val="1"/>
          </c:dLbls>
          <c:cat>
            <c:strRef>
              <c:f>ChartData!$K$379:$N$379</c:f>
              <c:strCache>
                <c:ptCount val="4"/>
                <c:pt idx="0">
                  <c:v>Up to and including £180,000</c:v>
                </c:pt>
                <c:pt idx="1">
                  <c:v>£180,001 - £250,000</c:v>
                </c:pt>
                <c:pt idx="2">
                  <c:v>£250,001 - 400,000</c:v>
                </c:pt>
                <c:pt idx="3">
                  <c:v>Over £400,000</c:v>
                </c:pt>
              </c:strCache>
            </c:strRef>
          </c:cat>
          <c:val>
            <c:numRef>
              <c:f>ChartData!$K$382:$N$382</c:f>
              <c:numCache>
                <c:formatCode>#,##0</c:formatCode>
                <c:ptCount val="4"/>
                <c:pt idx="0">
                  <c:v>26410</c:v>
                </c:pt>
                <c:pt idx="1">
                  <c:v>9750</c:v>
                </c:pt>
                <c:pt idx="2">
                  <c:v>8830</c:v>
                </c:pt>
                <c:pt idx="3">
                  <c:v>3150</c:v>
                </c:pt>
              </c:numCache>
            </c:numRef>
          </c:val>
          <c:extLst>
            <c:ext xmlns:c16="http://schemas.microsoft.com/office/drawing/2014/chart" uri="{C3380CC4-5D6E-409C-BE32-E72D297353CC}">
              <c16:uniqueId val="{00000002-3674-4F13-9FC5-152DAB329EE3}"/>
            </c:ext>
          </c:extLst>
        </c:ser>
        <c:dLbls>
          <c:showLegendKey val="0"/>
          <c:showVal val="1"/>
          <c:showCatName val="0"/>
          <c:showSerName val="0"/>
          <c:showPercent val="0"/>
          <c:showBubbleSize val="0"/>
        </c:dLbls>
        <c:gapWidth val="150"/>
        <c:axId val="770958368"/>
        <c:axId val="770964272"/>
      </c:barChart>
      <c:valAx>
        <c:axId val="770964272"/>
        <c:scaling>
          <c:orientation val="minMax"/>
          <c:max val="40000"/>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000"/>
      </c:valAx>
      <c:catAx>
        <c:axId val="770958368"/>
        <c:scaling>
          <c:orientation val="minMax"/>
        </c:scaling>
        <c:delete val="0"/>
        <c:axPos val="b"/>
        <c:title>
          <c:tx>
            <c:strRef>
              <c:f>ChartData!$K$373</c:f>
              <c:strCache>
                <c:ptCount val="1"/>
                <c:pt idx="0">
                  <c:v>Residential tax band</c:v>
                </c:pt>
              </c:strCache>
            </c:strRef>
          </c:tx>
          <c:layout>
            <c:manualLayout>
              <c:xMode val="edge"/>
              <c:yMode val="edge"/>
              <c:x val="0.4205695515144785"/>
              <c:y val="0.8408377903148319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4161322283293145"/>
          <c:y val="0.18897282156678802"/>
          <c:w val="0.44535973718201466"/>
          <c:h val="5.5422592053425923E-2"/>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1837453884698"/>
          <c:y val="0.30418873222242571"/>
          <c:w val="0.84837336824156351"/>
          <c:h val="0.43386002924131128"/>
        </c:manualLayout>
      </c:layout>
      <c:lineChart>
        <c:grouping val="standard"/>
        <c:varyColors val="0"/>
        <c:ser>
          <c:idx val="1"/>
          <c:order val="0"/>
          <c:tx>
            <c:strRef>
              <c:f>ChartData!$O$8</c:f>
              <c:strCache>
                <c:ptCount val="1"/>
                <c:pt idx="0">
                  <c:v>2019-20</c:v>
                </c:pt>
              </c:strCache>
            </c:strRef>
          </c:tx>
          <c:spPr>
            <a:ln w="22225" cap="rnd">
              <a:solidFill>
                <a:schemeClr val="accent5">
                  <a:lumMod val="60000"/>
                  <a:lumOff val="40000"/>
                </a:schemeClr>
              </a:solidFill>
              <a:prstDash val="dash"/>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ChartData!$O$9:$O$60</c:f>
              <c:numCache>
                <c:formatCode>#,##0</c:formatCode>
                <c:ptCount val="52"/>
                <c:pt idx="0">
                  <c:v>1330</c:v>
                </c:pt>
                <c:pt idx="1">
                  <c:v>1210</c:v>
                </c:pt>
                <c:pt idx="2">
                  <c:v>1090</c:v>
                </c:pt>
                <c:pt idx="3">
                  <c:v>860</c:v>
                </c:pt>
                <c:pt idx="4">
                  <c:v>1160</c:v>
                </c:pt>
                <c:pt idx="5">
                  <c:v>890</c:v>
                </c:pt>
                <c:pt idx="6">
                  <c:v>1010</c:v>
                </c:pt>
                <c:pt idx="7">
                  <c:v>1150</c:v>
                </c:pt>
                <c:pt idx="8">
                  <c:v>1000</c:v>
                </c:pt>
                <c:pt idx="9">
                  <c:v>1250</c:v>
                </c:pt>
                <c:pt idx="10">
                  <c:v>1180</c:v>
                </c:pt>
                <c:pt idx="11">
                  <c:v>1120</c:v>
                </c:pt>
                <c:pt idx="12">
                  <c:v>1350</c:v>
                </c:pt>
                <c:pt idx="13">
                  <c:v>1460</c:v>
                </c:pt>
                <c:pt idx="14">
                  <c:v>1240</c:v>
                </c:pt>
                <c:pt idx="15">
                  <c:v>1300</c:v>
                </c:pt>
                <c:pt idx="16">
                  <c:v>1290</c:v>
                </c:pt>
                <c:pt idx="17">
                  <c:v>1340</c:v>
                </c:pt>
                <c:pt idx="18">
                  <c:v>1260</c:v>
                </c:pt>
                <c:pt idx="19">
                  <c:v>1190</c:v>
                </c:pt>
                <c:pt idx="20">
                  <c:v>1260</c:v>
                </c:pt>
                <c:pt idx="21">
                  <c:v>1080</c:v>
                </c:pt>
                <c:pt idx="22">
                  <c:v>1360</c:v>
                </c:pt>
                <c:pt idx="23">
                  <c:v>1190</c:v>
                </c:pt>
                <c:pt idx="24">
                  <c:v>1170</c:v>
                </c:pt>
                <c:pt idx="25">
                  <c:v>1290</c:v>
                </c:pt>
                <c:pt idx="26">
                  <c:v>1330</c:v>
                </c:pt>
                <c:pt idx="27">
                  <c:v>1370</c:v>
                </c:pt>
                <c:pt idx="28">
                  <c:v>1220</c:v>
                </c:pt>
                <c:pt idx="29">
                  <c:v>1300</c:v>
                </c:pt>
                <c:pt idx="30">
                  <c:v>1320</c:v>
                </c:pt>
                <c:pt idx="31">
                  <c:v>1440</c:v>
                </c:pt>
                <c:pt idx="32">
                  <c:v>1130</c:v>
                </c:pt>
                <c:pt idx="33">
                  <c:v>1120</c:v>
                </c:pt>
                <c:pt idx="34">
                  <c:v>1420</c:v>
                </c:pt>
                <c:pt idx="35">
                  <c:v>1530</c:v>
                </c:pt>
                <c:pt idx="36">
                  <c:v>1520</c:v>
                </c:pt>
                <c:pt idx="37">
                  <c:v>2370</c:v>
                </c:pt>
                <c:pt idx="38">
                  <c:v>400</c:v>
                </c:pt>
                <c:pt idx="39">
                  <c:v>450</c:v>
                </c:pt>
                <c:pt idx="40">
                  <c:v>910</c:v>
                </c:pt>
                <c:pt idx="41">
                  <c:v>900</c:v>
                </c:pt>
                <c:pt idx="42">
                  <c:v>910</c:v>
                </c:pt>
                <c:pt idx="43">
                  <c:v>1090</c:v>
                </c:pt>
                <c:pt idx="44">
                  <c:v>1210</c:v>
                </c:pt>
                <c:pt idx="45">
                  <c:v>1040</c:v>
                </c:pt>
                <c:pt idx="46">
                  <c:v>1100</c:v>
                </c:pt>
                <c:pt idx="47">
                  <c:v>1130</c:v>
                </c:pt>
                <c:pt idx="48">
                  <c:v>1120</c:v>
                </c:pt>
                <c:pt idx="49">
                  <c:v>1130</c:v>
                </c:pt>
                <c:pt idx="50">
                  <c:v>1090</c:v>
                </c:pt>
                <c:pt idx="51">
                  <c:v>1190</c:v>
                </c:pt>
              </c:numCache>
            </c:numRef>
          </c:val>
          <c:smooth val="0"/>
          <c:extLst>
            <c:ext xmlns:c16="http://schemas.microsoft.com/office/drawing/2014/chart" uri="{C3380CC4-5D6E-409C-BE32-E72D297353CC}">
              <c16:uniqueId val="{00000000-8B25-4688-99AD-B0F4F7B90C3D}"/>
            </c:ext>
          </c:extLst>
        </c:ser>
        <c:ser>
          <c:idx val="2"/>
          <c:order val="1"/>
          <c:tx>
            <c:strRef>
              <c:f>ChartData!$M$8</c:f>
              <c:strCache>
                <c:ptCount val="1"/>
                <c:pt idx="0">
                  <c:v>2020-21</c:v>
                </c:pt>
              </c:strCache>
            </c:strRef>
          </c:tx>
          <c:spPr>
            <a:ln w="25400" cap="rnd">
              <a:solidFill>
                <a:schemeClr val="accent5">
                  <a:lumMod val="50000"/>
                </a:schemeClr>
              </a:solidFill>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ChartData!$M$9:$M$60</c:f>
              <c:numCache>
                <c:formatCode>#,##0</c:formatCode>
                <c:ptCount val="52"/>
                <c:pt idx="0">
                  <c:v>1060</c:v>
                </c:pt>
                <c:pt idx="1">
                  <c:v>560</c:v>
                </c:pt>
                <c:pt idx="2">
                  <c:v>430</c:v>
                </c:pt>
                <c:pt idx="3">
                  <c:v>500</c:v>
                </c:pt>
                <c:pt idx="4">
                  <c:v>550</c:v>
                </c:pt>
                <c:pt idx="5">
                  <c:v>450</c:v>
                </c:pt>
                <c:pt idx="6">
                  <c:v>430</c:v>
                </c:pt>
                <c:pt idx="7">
                  <c:v>510</c:v>
                </c:pt>
                <c:pt idx="8">
                  <c:v>510</c:v>
                </c:pt>
                <c:pt idx="9">
                  <c:v>610</c:v>
                </c:pt>
                <c:pt idx="10">
                  <c:v>600</c:v>
                </c:pt>
                <c:pt idx="11">
                  <c:v>580</c:v>
                </c:pt>
                <c:pt idx="12">
                  <c:v>700</c:v>
                </c:pt>
                <c:pt idx="13">
                  <c:v>820</c:v>
                </c:pt>
                <c:pt idx="14">
                  <c:v>730</c:v>
                </c:pt>
                <c:pt idx="15">
                  <c:v>620</c:v>
                </c:pt>
                <c:pt idx="16">
                  <c:v>560</c:v>
                </c:pt>
                <c:pt idx="17">
                  <c:v>850</c:v>
                </c:pt>
                <c:pt idx="18">
                  <c:v>840</c:v>
                </c:pt>
                <c:pt idx="19">
                  <c:v>790</c:v>
                </c:pt>
                <c:pt idx="20">
                  <c:v>870</c:v>
                </c:pt>
                <c:pt idx="21">
                  <c:v>1060</c:v>
                </c:pt>
                <c:pt idx="22">
                  <c:v>720</c:v>
                </c:pt>
                <c:pt idx="23">
                  <c:v>950</c:v>
                </c:pt>
                <c:pt idx="24">
                  <c:v>820</c:v>
                </c:pt>
                <c:pt idx="25">
                  <c:v>1040</c:v>
                </c:pt>
                <c:pt idx="26">
                  <c:v>1140</c:v>
                </c:pt>
                <c:pt idx="27">
                  <c:v>1070</c:v>
                </c:pt>
                <c:pt idx="28">
                  <c:v>1110</c:v>
                </c:pt>
                <c:pt idx="29">
                  <c:v>1230</c:v>
                </c:pt>
                <c:pt idx="30">
                  <c:v>1400</c:v>
                </c:pt>
                <c:pt idx="31">
                  <c:v>1300</c:v>
                </c:pt>
                <c:pt idx="32">
                  <c:v>1230</c:v>
                </c:pt>
                <c:pt idx="33">
                  <c:v>1370</c:v>
                </c:pt>
                <c:pt idx="34">
                  <c:v>1460</c:v>
                </c:pt>
                <c:pt idx="35">
                  <c:v>1610</c:v>
                </c:pt>
                <c:pt idx="36">
                  <c:v>1740</c:v>
                </c:pt>
                <c:pt idx="37">
                  <c:v>2510</c:v>
                </c:pt>
                <c:pt idx="38">
                  <c:v>1710</c:v>
                </c:pt>
                <c:pt idx="39">
                  <c:v>180</c:v>
                </c:pt>
                <c:pt idx="40">
                  <c:v>870</c:v>
                </c:pt>
                <c:pt idx="41">
                  <c:v>990</c:v>
                </c:pt>
                <c:pt idx="42">
                  <c:v>940</c:v>
                </c:pt>
                <c:pt idx="43">
                  <c:v>1190</c:v>
                </c:pt>
                <c:pt idx="44">
                  <c:v>1230</c:v>
                </c:pt>
                <c:pt idx="45">
                  <c:v>1260</c:v>
                </c:pt>
                <c:pt idx="46">
                  <c:v>1280</c:v>
                </c:pt>
                <c:pt idx="47">
                  <c:v>1310</c:v>
                </c:pt>
                <c:pt idx="48">
                  <c:v>1500</c:v>
                </c:pt>
                <c:pt idx="49">
                  <c:v>1390</c:v>
                </c:pt>
                <c:pt idx="50">
                  <c:v>1350</c:v>
                </c:pt>
                <c:pt idx="51">
                  <c:v>1570</c:v>
                </c:pt>
              </c:numCache>
            </c:numRef>
          </c:val>
          <c:smooth val="0"/>
          <c:extLst>
            <c:ext xmlns:c16="http://schemas.microsoft.com/office/drawing/2014/chart" uri="{C3380CC4-5D6E-409C-BE32-E72D297353CC}">
              <c16:uniqueId val="{00000001-8B25-4688-99AD-B0F4F7B90C3D}"/>
            </c:ext>
          </c:extLst>
        </c:ser>
        <c:ser>
          <c:idx val="0"/>
          <c:order val="2"/>
          <c:tx>
            <c:strRef>
              <c:f>ChartData!$K$8</c:f>
              <c:strCache>
                <c:ptCount val="1"/>
                <c:pt idx="0">
                  <c:v>2021-22 </c:v>
                </c:pt>
              </c:strCache>
            </c:strRef>
          </c:tx>
          <c:spPr>
            <a:ln w="25400" cap="rnd">
              <a:solidFill>
                <a:schemeClr val="accent1">
                  <a:lumMod val="60000"/>
                  <a:lumOff val="40000"/>
                </a:schemeClr>
              </a:solidFill>
              <a:round/>
            </a:ln>
            <a:effectLst/>
          </c:spPr>
          <c:marker>
            <c:symbol val="none"/>
          </c:marker>
          <c:val>
            <c:numRef>
              <c:f>ChartData!$K$9:$K$22</c:f>
              <c:numCache>
                <c:formatCode>#,##0</c:formatCode>
                <c:ptCount val="14"/>
                <c:pt idx="0">
                  <c:v>1720</c:v>
                </c:pt>
                <c:pt idx="1">
                  <c:v>1280</c:v>
                </c:pt>
                <c:pt idx="2">
                  <c:v>1280</c:v>
                </c:pt>
                <c:pt idx="3">
                  <c:v>1390</c:v>
                </c:pt>
                <c:pt idx="4">
                  <c:v>1500</c:v>
                </c:pt>
                <c:pt idx="5">
                  <c:v>1110</c:v>
                </c:pt>
                <c:pt idx="6">
                  <c:v>1230</c:v>
                </c:pt>
                <c:pt idx="7">
                  <c:v>1270</c:v>
                </c:pt>
                <c:pt idx="8">
                  <c:v>1510</c:v>
                </c:pt>
                <c:pt idx="9">
                  <c:v>1190</c:v>
                </c:pt>
                <c:pt idx="10">
                  <c:v>1340</c:v>
                </c:pt>
                <c:pt idx="11">
                  <c:v>1340</c:v>
                </c:pt>
                <c:pt idx="12">
                  <c:v>1930</c:v>
                </c:pt>
                <c:pt idx="13">
                  <c:v>2840</c:v>
                </c:pt>
              </c:numCache>
            </c:numRef>
          </c:val>
          <c:smooth val="0"/>
          <c:extLst>
            <c:ext xmlns:c16="http://schemas.microsoft.com/office/drawing/2014/chart" uri="{C3380CC4-5D6E-409C-BE32-E72D297353CC}">
              <c16:uniqueId val="{00000002-8B25-4688-99AD-B0F4F7B90C3D}"/>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ChartData!$K$6</c:f>
              <c:strCache>
                <c:ptCount val="1"/>
                <c:pt idx="0">
                  <c:v>Week beginning</c:v>
                </c:pt>
              </c:strCache>
            </c:strRef>
          </c:tx>
          <c:layout>
            <c:manualLayout>
              <c:xMode val="edge"/>
              <c:yMode val="edge"/>
              <c:x val="0.39536866667977599"/>
              <c:y val="0.856167714951124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rgbClr val="B2B2B2"/>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4159633987956286"/>
          <c:y val="0.16127948795133001"/>
          <c:w val="0.54855018996751281"/>
          <c:h val="0.1026888364306574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64511254275016E-2"/>
          <c:y val="0.26565536916581078"/>
          <c:w val="0.89457423194001573"/>
          <c:h val="0.41511057856898326"/>
        </c:manualLayout>
      </c:layout>
      <c:lineChart>
        <c:grouping val="standard"/>
        <c:varyColors val="0"/>
        <c:ser>
          <c:idx val="4"/>
          <c:order val="0"/>
          <c:tx>
            <c:strRef>
              <c:f>ChartData!$K$248</c:f>
              <c:strCache>
                <c:ptCount val="1"/>
                <c:pt idx="0">
                  <c:v>Non-residential: 2019-20</c:v>
                </c:pt>
              </c:strCache>
            </c:strRef>
          </c:tx>
          <c:spPr>
            <a:ln w="28575" cap="rnd">
              <a:solidFill>
                <a:schemeClr val="accent4">
                  <a:lumMod val="75000"/>
                </a:schemeClr>
              </a:solidFill>
              <a:prstDash val="dash"/>
              <a:round/>
            </a:ln>
            <a:effectLst/>
          </c:spPr>
          <c:marker>
            <c:symbol val="none"/>
          </c:marker>
          <c:cat>
            <c:strRef>
              <c:f>ChartData!$J$249:$J$260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ChartData!$K$249:$K$260</c:f>
              <c:numCache>
                <c:formatCode>#,##0.0</c:formatCode>
                <c:ptCount val="12"/>
                <c:pt idx="0">
                  <c:v>2.9</c:v>
                </c:pt>
                <c:pt idx="1">
                  <c:v>7.7</c:v>
                </c:pt>
                <c:pt idx="2">
                  <c:v>3.5</c:v>
                </c:pt>
                <c:pt idx="3">
                  <c:v>5</c:v>
                </c:pt>
                <c:pt idx="4">
                  <c:v>3.7</c:v>
                </c:pt>
                <c:pt idx="5">
                  <c:v>8.4</c:v>
                </c:pt>
                <c:pt idx="6">
                  <c:v>4.5</c:v>
                </c:pt>
                <c:pt idx="7">
                  <c:v>6.4</c:v>
                </c:pt>
                <c:pt idx="8">
                  <c:v>9.4</c:v>
                </c:pt>
                <c:pt idx="9">
                  <c:v>7.7</c:v>
                </c:pt>
                <c:pt idx="10">
                  <c:v>4</c:v>
                </c:pt>
                <c:pt idx="11">
                  <c:v>5.4</c:v>
                </c:pt>
              </c:numCache>
            </c:numRef>
          </c:val>
          <c:smooth val="0"/>
          <c:extLst>
            <c:ext xmlns:c16="http://schemas.microsoft.com/office/drawing/2014/chart" uri="{C3380CC4-5D6E-409C-BE32-E72D297353CC}">
              <c16:uniqueId val="{00000000-9DBF-4FFC-B3FE-F5B54AE42960}"/>
            </c:ext>
          </c:extLst>
        </c:ser>
        <c:ser>
          <c:idx val="5"/>
          <c:order val="1"/>
          <c:tx>
            <c:strRef>
              <c:f>ChartData!$L$248</c:f>
              <c:strCache>
                <c:ptCount val="1"/>
                <c:pt idx="0">
                  <c:v>Non-residential: 2020-21 (r) </c:v>
                </c:pt>
              </c:strCache>
            </c:strRef>
          </c:tx>
          <c:spPr>
            <a:ln w="28575" cap="rnd">
              <a:solidFill>
                <a:schemeClr val="accent4">
                  <a:lumMod val="75000"/>
                </a:schemeClr>
              </a:solidFill>
              <a:round/>
            </a:ln>
            <a:effectLst/>
          </c:spPr>
          <c:marker>
            <c:symbol val="none"/>
          </c:marker>
          <c:cat>
            <c:strRef>
              <c:f>ChartData!$J$249:$J$260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ChartData!$L$249:$L$260</c:f>
              <c:numCache>
                <c:formatCode>#,##0.0</c:formatCode>
                <c:ptCount val="12"/>
                <c:pt idx="0">
                  <c:v>5.2</c:v>
                </c:pt>
                <c:pt idx="1">
                  <c:v>1.5</c:v>
                </c:pt>
                <c:pt idx="2">
                  <c:v>2.2999999999999998</c:v>
                </c:pt>
                <c:pt idx="3">
                  <c:v>3.4</c:v>
                </c:pt>
                <c:pt idx="4">
                  <c:v>4.3</c:v>
                </c:pt>
                <c:pt idx="5">
                  <c:v>2.5</c:v>
                </c:pt>
                <c:pt idx="6">
                  <c:v>5.8</c:v>
                </c:pt>
                <c:pt idx="7">
                  <c:v>4.7</c:v>
                </c:pt>
                <c:pt idx="8">
                  <c:v>8.3000000000000007</c:v>
                </c:pt>
                <c:pt idx="9">
                  <c:v>3.2</c:v>
                </c:pt>
                <c:pt idx="10">
                  <c:v>6.6</c:v>
                </c:pt>
                <c:pt idx="11">
                  <c:v>10.4</c:v>
                </c:pt>
              </c:numCache>
            </c:numRef>
          </c:val>
          <c:smooth val="0"/>
          <c:extLst>
            <c:ext xmlns:c16="http://schemas.microsoft.com/office/drawing/2014/chart" uri="{C3380CC4-5D6E-409C-BE32-E72D297353CC}">
              <c16:uniqueId val="{00000001-9DBF-4FFC-B3FE-F5B54AE42960}"/>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ChartData!$K$214</c:f>
              <c:strCache>
                <c:ptCount val="1"/>
                <c:pt idx="0">
                  <c:v>Month the transaction was effective</c:v>
                </c:pt>
              </c:strCache>
            </c:strRef>
          </c:tx>
          <c:layout>
            <c:manualLayout>
              <c:xMode val="edge"/>
              <c:yMode val="edge"/>
              <c:x val="0.32790328051286222"/>
              <c:y val="0.7434024877325117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30"/>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53417371422377824"/>
          <c:y val="0.13397537238010138"/>
          <c:w val="0.4147860712616403"/>
          <c:h val="0.11573148563683425"/>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79403381028984"/>
          <c:y val="0.30536928397065877"/>
          <c:w val="0.83710815717927733"/>
          <c:h val="0.47000373227621745"/>
        </c:manualLayout>
      </c:layout>
      <c:lineChart>
        <c:grouping val="standard"/>
        <c:varyColors val="0"/>
        <c:ser>
          <c:idx val="0"/>
          <c:order val="0"/>
          <c:tx>
            <c:strRef>
              <c:f>ChartData!$K$299</c:f>
              <c:strCache>
                <c:ptCount val="1"/>
                <c:pt idx="0">
                  <c:v>Effective date</c:v>
                </c:pt>
              </c:strCache>
            </c:strRef>
          </c:tx>
          <c:spPr>
            <a:ln w="28575" cap="rnd">
              <a:solidFill>
                <a:schemeClr val="accent5">
                  <a:lumMod val="60000"/>
                  <a:lumOff val="40000"/>
                </a:schemeClr>
              </a:solidFill>
              <a:round/>
            </a:ln>
            <a:effectLst/>
          </c:spPr>
          <c:marker>
            <c:symbol val="none"/>
          </c:marker>
          <c:cat>
            <c:strRef>
              <c:f>ChartData!$J$300:$J$337</c:f>
              <c:strCache>
                <c:ptCount val="3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pt idx="18">
                  <c:v>Oct 19</c:v>
                </c:pt>
                <c:pt idx="19">
                  <c:v>Nov 19</c:v>
                </c:pt>
                <c:pt idx="20">
                  <c:v>Dec 19</c:v>
                </c:pt>
                <c:pt idx="21">
                  <c:v>Jan 20</c:v>
                </c:pt>
                <c:pt idx="22">
                  <c:v>Feb 20</c:v>
                </c:pt>
                <c:pt idx="23">
                  <c:v>Mar 20</c:v>
                </c:pt>
                <c:pt idx="24">
                  <c:v>Apr 20</c:v>
                </c:pt>
                <c:pt idx="25">
                  <c:v>May 20</c:v>
                </c:pt>
                <c:pt idx="26">
                  <c:v>Jun 20</c:v>
                </c:pt>
                <c:pt idx="27">
                  <c:v>Jul 20</c:v>
                </c:pt>
                <c:pt idx="28">
                  <c:v>Aug 20</c:v>
                </c:pt>
                <c:pt idx="29">
                  <c:v>Sep 20</c:v>
                </c:pt>
                <c:pt idx="30">
                  <c:v>Oct 20</c:v>
                </c:pt>
                <c:pt idx="31">
                  <c:v>Nov 20</c:v>
                </c:pt>
                <c:pt idx="32">
                  <c:v>Dec 20</c:v>
                </c:pt>
                <c:pt idx="33">
                  <c:v>Jan 21</c:v>
                </c:pt>
                <c:pt idx="34">
                  <c:v>Feb 21 (r) </c:v>
                </c:pt>
                <c:pt idx="35">
                  <c:v>Mar 21 (r) </c:v>
                </c:pt>
                <c:pt idx="36">
                  <c:v>Apr 21 (r) </c:v>
                </c:pt>
                <c:pt idx="37">
                  <c:v>May 21 (p)</c:v>
                </c:pt>
              </c:strCache>
            </c:strRef>
          </c:cat>
          <c:val>
            <c:numRef>
              <c:f>ChartData!$K$300:$K$337</c:f>
              <c:numCache>
                <c:formatCode>#,##0</c:formatCode>
                <c:ptCount val="38"/>
                <c:pt idx="0">
                  <c:v>4390</c:v>
                </c:pt>
                <c:pt idx="1">
                  <c:v>4810</c:v>
                </c:pt>
                <c:pt idx="2">
                  <c:v>5470</c:v>
                </c:pt>
                <c:pt idx="3">
                  <c:v>5350</c:v>
                </c:pt>
                <c:pt idx="4">
                  <c:v>5990</c:v>
                </c:pt>
                <c:pt idx="5">
                  <c:v>5010</c:v>
                </c:pt>
                <c:pt idx="6">
                  <c:v>5660</c:v>
                </c:pt>
                <c:pt idx="7">
                  <c:v>6350</c:v>
                </c:pt>
                <c:pt idx="8">
                  <c:v>5470</c:v>
                </c:pt>
                <c:pt idx="9">
                  <c:v>4030</c:v>
                </c:pt>
                <c:pt idx="10">
                  <c:v>4320</c:v>
                </c:pt>
                <c:pt idx="11">
                  <c:v>5080</c:v>
                </c:pt>
                <c:pt idx="12">
                  <c:v>4550</c:v>
                </c:pt>
                <c:pt idx="13">
                  <c:v>5090</c:v>
                </c:pt>
                <c:pt idx="14">
                  <c:v>5130</c:v>
                </c:pt>
                <c:pt idx="15">
                  <c:v>5610</c:v>
                </c:pt>
                <c:pt idx="16">
                  <c:v>5750</c:v>
                </c:pt>
                <c:pt idx="17">
                  <c:v>5140</c:v>
                </c:pt>
                <c:pt idx="18">
                  <c:v>5590</c:v>
                </c:pt>
                <c:pt idx="19">
                  <c:v>5700</c:v>
                </c:pt>
                <c:pt idx="20">
                  <c:v>5420</c:v>
                </c:pt>
                <c:pt idx="21">
                  <c:v>4390</c:v>
                </c:pt>
                <c:pt idx="22">
                  <c:v>4380</c:v>
                </c:pt>
                <c:pt idx="23">
                  <c:v>4680</c:v>
                </c:pt>
                <c:pt idx="24">
                  <c:v>2130</c:v>
                </c:pt>
                <c:pt idx="25">
                  <c:v>2210</c:v>
                </c:pt>
                <c:pt idx="26">
                  <c:v>2930</c:v>
                </c:pt>
                <c:pt idx="27">
                  <c:v>3480</c:v>
                </c:pt>
                <c:pt idx="28">
                  <c:v>3570</c:v>
                </c:pt>
                <c:pt idx="29">
                  <c:v>4130</c:v>
                </c:pt>
                <c:pt idx="30">
                  <c:v>5840</c:v>
                </c:pt>
                <c:pt idx="31">
                  <c:v>5740</c:v>
                </c:pt>
                <c:pt idx="32">
                  <c:v>6770</c:v>
                </c:pt>
                <c:pt idx="33">
                  <c:v>4290</c:v>
                </c:pt>
                <c:pt idx="34">
                  <c:v>5240</c:v>
                </c:pt>
                <c:pt idx="35">
                  <c:v>7100</c:v>
                </c:pt>
                <c:pt idx="36">
                  <c:v>5640</c:v>
                </c:pt>
                <c:pt idx="37">
                  <c:v>5060</c:v>
                </c:pt>
              </c:numCache>
            </c:numRef>
          </c:val>
          <c:smooth val="0"/>
          <c:extLst>
            <c:ext xmlns:c16="http://schemas.microsoft.com/office/drawing/2014/chart" uri="{C3380CC4-5D6E-409C-BE32-E72D297353CC}">
              <c16:uniqueId val="{00000000-AA24-4E2E-A2AC-81764F9D1744}"/>
            </c:ext>
          </c:extLst>
        </c:ser>
        <c:ser>
          <c:idx val="2"/>
          <c:order val="1"/>
          <c:tx>
            <c:strRef>
              <c:f>ChartData!$L$299</c:f>
              <c:strCache>
                <c:ptCount val="1"/>
                <c:pt idx="0">
                  <c:v>Submitted date</c:v>
                </c:pt>
              </c:strCache>
            </c:strRef>
          </c:tx>
          <c:spPr>
            <a:ln w="28575" cap="rnd">
              <a:solidFill>
                <a:schemeClr val="accent4">
                  <a:lumMod val="25000"/>
                </a:schemeClr>
              </a:solidFill>
              <a:round/>
            </a:ln>
            <a:effectLst/>
          </c:spPr>
          <c:marker>
            <c:symbol val="none"/>
          </c:marker>
          <c:cat>
            <c:strRef>
              <c:f>ChartData!$J$300:$J$337</c:f>
              <c:strCache>
                <c:ptCount val="3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pt idx="18">
                  <c:v>Oct 19</c:v>
                </c:pt>
                <c:pt idx="19">
                  <c:v>Nov 19</c:v>
                </c:pt>
                <c:pt idx="20">
                  <c:v>Dec 19</c:v>
                </c:pt>
                <c:pt idx="21">
                  <c:v>Jan 20</c:v>
                </c:pt>
                <c:pt idx="22">
                  <c:v>Feb 20</c:v>
                </c:pt>
                <c:pt idx="23">
                  <c:v>Mar 20</c:v>
                </c:pt>
                <c:pt idx="24">
                  <c:v>Apr 20</c:v>
                </c:pt>
                <c:pt idx="25">
                  <c:v>May 20</c:v>
                </c:pt>
                <c:pt idx="26">
                  <c:v>Jun 20</c:v>
                </c:pt>
                <c:pt idx="27">
                  <c:v>Jul 20</c:v>
                </c:pt>
                <c:pt idx="28">
                  <c:v>Aug 20</c:v>
                </c:pt>
                <c:pt idx="29">
                  <c:v>Sep 20</c:v>
                </c:pt>
                <c:pt idx="30">
                  <c:v>Oct 20</c:v>
                </c:pt>
                <c:pt idx="31">
                  <c:v>Nov 20</c:v>
                </c:pt>
                <c:pt idx="32">
                  <c:v>Dec 20</c:v>
                </c:pt>
                <c:pt idx="33">
                  <c:v>Jan 21</c:v>
                </c:pt>
                <c:pt idx="34">
                  <c:v>Feb 21 (r) </c:v>
                </c:pt>
                <c:pt idx="35">
                  <c:v>Mar 21 (r) </c:v>
                </c:pt>
                <c:pt idx="36">
                  <c:v>Apr 21 (r) </c:v>
                </c:pt>
                <c:pt idx="37">
                  <c:v>May 21 (p)</c:v>
                </c:pt>
              </c:strCache>
            </c:strRef>
          </c:cat>
          <c:val>
            <c:numRef>
              <c:f>ChartData!$L$300:$L$337</c:f>
              <c:numCache>
                <c:formatCode>#,##0</c:formatCode>
                <c:ptCount val="38"/>
                <c:pt idx="0">
                  <c:v>3030</c:v>
                </c:pt>
                <c:pt idx="1">
                  <c:v>4850</c:v>
                </c:pt>
                <c:pt idx="2">
                  <c:v>4900</c:v>
                </c:pt>
                <c:pt idx="3">
                  <c:v>5650</c:v>
                </c:pt>
                <c:pt idx="4">
                  <c:v>5720</c:v>
                </c:pt>
                <c:pt idx="5">
                  <c:v>5140</c:v>
                </c:pt>
                <c:pt idx="6">
                  <c:v>5790</c:v>
                </c:pt>
                <c:pt idx="7">
                  <c:v>6060</c:v>
                </c:pt>
                <c:pt idx="8">
                  <c:v>5690</c:v>
                </c:pt>
                <c:pt idx="9">
                  <c:v>4580</c:v>
                </c:pt>
                <c:pt idx="10">
                  <c:v>4350</c:v>
                </c:pt>
                <c:pt idx="11">
                  <c:v>4650</c:v>
                </c:pt>
                <c:pt idx="12">
                  <c:v>4940</c:v>
                </c:pt>
                <c:pt idx="13">
                  <c:v>4730</c:v>
                </c:pt>
                <c:pt idx="14">
                  <c:v>4920</c:v>
                </c:pt>
                <c:pt idx="15">
                  <c:v>6040</c:v>
                </c:pt>
                <c:pt idx="16">
                  <c:v>5350</c:v>
                </c:pt>
                <c:pt idx="17">
                  <c:v>5310</c:v>
                </c:pt>
                <c:pt idx="18">
                  <c:v>5820</c:v>
                </c:pt>
                <c:pt idx="19">
                  <c:v>5360</c:v>
                </c:pt>
                <c:pt idx="20">
                  <c:v>5900</c:v>
                </c:pt>
                <c:pt idx="21">
                  <c:v>4150</c:v>
                </c:pt>
                <c:pt idx="22">
                  <c:v>4470</c:v>
                </c:pt>
                <c:pt idx="23">
                  <c:v>5060</c:v>
                </c:pt>
                <c:pt idx="24">
                  <c:v>2410</c:v>
                </c:pt>
                <c:pt idx="25">
                  <c:v>2050</c:v>
                </c:pt>
                <c:pt idx="26">
                  <c:v>2790</c:v>
                </c:pt>
                <c:pt idx="27">
                  <c:v>3270</c:v>
                </c:pt>
                <c:pt idx="28">
                  <c:v>3580</c:v>
                </c:pt>
                <c:pt idx="29">
                  <c:v>4140</c:v>
                </c:pt>
                <c:pt idx="30">
                  <c:v>5320</c:v>
                </c:pt>
                <c:pt idx="31">
                  <c:v>5730</c:v>
                </c:pt>
                <c:pt idx="32">
                  <c:v>7310</c:v>
                </c:pt>
                <c:pt idx="33">
                  <c:v>4030</c:v>
                </c:pt>
                <c:pt idx="34">
                  <c:v>5090</c:v>
                </c:pt>
                <c:pt idx="35">
                  <c:v>6880</c:v>
                </c:pt>
                <c:pt idx="36">
                  <c:v>6020</c:v>
                </c:pt>
                <c:pt idx="37">
                  <c:v>5120</c:v>
                </c:pt>
              </c:numCache>
            </c:numRef>
          </c:val>
          <c:smooth val="0"/>
          <c:extLst>
            <c:ext xmlns:c16="http://schemas.microsoft.com/office/drawing/2014/chart" uri="{C3380CC4-5D6E-409C-BE32-E72D297353CC}">
              <c16:uniqueId val="{00000001-AA24-4E2E-A2AC-81764F9D1744}"/>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ChartData!$K$297</c:f>
              <c:strCache>
                <c:ptCount val="1"/>
                <c:pt idx="0">
                  <c:v>Month</c:v>
                </c:pt>
              </c:strCache>
            </c:strRef>
          </c:tx>
          <c:layout>
            <c:manualLayout>
              <c:xMode val="edge"/>
              <c:yMode val="edge"/>
              <c:x val="0.48369881184206814"/>
              <c:y val="0.8459661824370434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tickLblSkip val="6"/>
        <c:noMultiLvlLbl val="0"/>
      </c:catAx>
      <c:valAx>
        <c:axId val="836316432"/>
        <c:scaling>
          <c:orientation val="minMax"/>
        </c:scaling>
        <c:delete val="0"/>
        <c:axPos val="l"/>
        <c:majorGridlines>
          <c:spPr>
            <a:ln w="6350"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63664568810619104"/>
          <c:y val="0.16714046861083046"/>
          <c:w val="0.32512253172654493"/>
          <c:h val="0.11155134973474728"/>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1099235288797"/>
          <c:y val="0.25790099961557605"/>
          <c:w val="0.86859320239191362"/>
          <c:h val="0.39624929773040496"/>
        </c:manualLayout>
      </c:layout>
      <c:barChart>
        <c:barDir val="col"/>
        <c:grouping val="stacked"/>
        <c:varyColors val="0"/>
        <c:ser>
          <c:idx val="0"/>
          <c:order val="0"/>
          <c:tx>
            <c:strRef>
              <c:f>ChartData!$L$632</c:f>
              <c:strCache>
                <c:ptCount val="1"/>
                <c:pt idx="0">
                  <c:v>Residential</c:v>
                </c:pt>
              </c:strCache>
            </c:strRef>
          </c:tx>
          <c:spPr>
            <a:solidFill>
              <a:srgbClr val="272262"/>
            </a:solidFill>
            <a:ln>
              <a:noFill/>
            </a:ln>
            <a:effectLst/>
          </c:spPr>
          <c:invertIfNegative val="0"/>
          <c:dLbls>
            <c:delete val="1"/>
          </c:dLbls>
          <c:cat>
            <c:strRef>
              <c:f>ChartData!$J$633:$J$640</c:f>
              <c:strCache>
                <c:ptCount val="8"/>
                <c:pt idx="0">
                  <c:v>Group relief</c:v>
                </c:pt>
                <c:pt idx="1">
                  <c:v>Charities relief</c:v>
                </c:pt>
                <c:pt idx="2">
                  <c:v>Multiple dwellings relief</c:v>
                </c:pt>
                <c:pt idx="3">
                  <c:v>Social housing relief</c:v>
                </c:pt>
                <c:pt idx="4">
                  <c:v>All other reliefs</c:v>
                </c:pt>
                <c:pt idx="5">
                  <c:v>Total</c:v>
                </c:pt>
                <c:pt idx="7">
                  <c:v>Reliefs with no impact on tax due</c:v>
                </c:pt>
              </c:strCache>
            </c:strRef>
          </c:cat>
          <c:val>
            <c:numRef>
              <c:f>ChartData!$L$633:$L$640</c:f>
              <c:numCache>
                <c:formatCode>#,##0</c:formatCode>
                <c:ptCount val="8"/>
                <c:pt idx="0">
                  <c:v>70</c:v>
                </c:pt>
                <c:pt idx="1">
                  <c:v>410</c:v>
                </c:pt>
                <c:pt idx="2">
                  <c:v>200</c:v>
                </c:pt>
                <c:pt idx="3">
                  <c:v>70</c:v>
                </c:pt>
                <c:pt idx="4">
                  <c:v>160</c:v>
                </c:pt>
                <c:pt idx="5">
                  <c:v>900</c:v>
                </c:pt>
                <c:pt idx="7">
                  <c:v>260</c:v>
                </c:pt>
              </c:numCache>
            </c:numRef>
          </c:val>
          <c:extLst>
            <c:ext xmlns:c16="http://schemas.microsoft.com/office/drawing/2014/chart" uri="{C3380CC4-5D6E-409C-BE32-E72D297353CC}">
              <c16:uniqueId val="{00000000-90CF-4DAA-B187-DD6B07F1B37D}"/>
            </c:ext>
          </c:extLst>
        </c:ser>
        <c:ser>
          <c:idx val="1"/>
          <c:order val="1"/>
          <c:tx>
            <c:strRef>
              <c:f>ChartData!$M$632</c:f>
              <c:strCache>
                <c:ptCount val="1"/>
                <c:pt idx="0">
                  <c:v>Non-residential ² </c:v>
                </c:pt>
              </c:strCache>
            </c:strRef>
          </c:tx>
          <c:spPr>
            <a:solidFill>
              <a:schemeClr val="accent5">
                <a:lumMod val="60000"/>
                <a:lumOff val="40000"/>
              </a:schemeClr>
            </a:solidFill>
            <a:ln>
              <a:noFill/>
            </a:ln>
            <a:effectLst/>
          </c:spPr>
          <c:invertIfNegative val="0"/>
          <c:dLbls>
            <c:delete val="1"/>
          </c:dLbls>
          <c:cat>
            <c:strRef>
              <c:f>ChartData!$J$633:$J$640</c:f>
              <c:strCache>
                <c:ptCount val="8"/>
                <c:pt idx="0">
                  <c:v>Group relief</c:v>
                </c:pt>
                <c:pt idx="1">
                  <c:v>Charities relief</c:v>
                </c:pt>
                <c:pt idx="2">
                  <c:v>Multiple dwellings relief</c:v>
                </c:pt>
                <c:pt idx="3">
                  <c:v>Social housing relief</c:v>
                </c:pt>
                <c:pt idx="4">
                  <c:v>All other reliefs</c:v>
                </c:pt>
                <c:pt idx="5">
                  <c:v>Total</c:v>
                </c:pt>
                <c:pt idx="7">
                  <c:v>Reliefs with no impact on tax due</c:v>
                </c:pt>
              </c:strCache>
            </c:strRef>
          </c:cat>
          <c:val>
            <c:numRef>
              <c:f>ChartData!$M$633:$M$640</c:f>
              <c:numCache>
                <c:formatCode>#,##0</c:formatCode>
                <c:ptCount val="8"/>
                <c:pt idx="0">
                  <c:v>90</c:v>
                </c:pt>
                <c:pt idx="1">
                  <c:v>70</c:v>
                </c:pt>
                <c:pt idx="2">
                  <c:v>20</c:v>
                </c:pt>
                <c:pt idx="3">
                  <c:v>20</c:v>
                </c:pt>
                <c:pt idx="4">
                  <c:v>50</c:v>
                </c:pt>
                <c:pt idx="5">
                  <c:v>250</c:v>
                </c:pt>
                <c:pt idx="7">
                  <c:v>120</c:v>
                </c:pt>
              </c:numCache>
            </c:numRef>
          </c:val>
          <c:extLst>
            <c:ext xmlns:c16="http://schemas.microsoft.com/office/drawing/2014/chart" uri="{C3380CC4-5D6E-409C-BE32-E72D297353CC}">
              <c16:uniqueId val="{00000001-90CF-4DAA-B187-DD6B07F1B37D}"/>
            </c:ext>
          </c:extLst>
        </c:ser>
        <c:dLbls>
          <c:showLegendKey val="0"/>
          <c:showVal val="1"/>
          <c:showCatName val="0"/>
          <c:showSerName val="0"/>
          <c:showPercent val="0"/>
          <c:showBubbleSize val="0"/>
        </c:dLbls>
        <c:gapWidth val="50"/>
        <c:overlap val="100"/>
        <c:axId val="770958368"/>
        <c:axId val="770964272"/>
      </c:barChart>
      <c:valAx>
        <c:axId val="770964272"/>
        <c:scaling>
          <c:orientation val="minMax"/>
          <c:max val="120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ChartData!$K$628</c:f>
              <c:strCache>
                <c:ptCount val="1"/>
                <c:pt idx="0">
                  <c:v>Type of relief</c:v>
                </c:pt>
              </c:strCache>
            </c:strRef>
          </c:tx>
          <c:layout>
            <c:manualLayout>
              <c:xMode val="edge"/>
              <c:yMode val="edge"/>
              <c:x val="0.43979433536413021"/>
              <c:y val="0.7820845284832402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solidFill>
          <a:srgbClr val="FFFFFF"/>
        </a:solidFill>
        <a:ln>
          <a:noFill/>
        </a:ln>
        <a:effectLst/>
      </c:spPr>
    </c:plotArea>
    <c:legend>
      <c:legendPos val="t"/>
      <c:layout>
        <c:manualLayout>
          <c:xMode val="edge"/>
          <c:yMode val="edge"/>
          <c:x val="0.56398042447421182"/>
          <c:y val="0.1309602975292555"/>
          <c:w val="0.43601957552578824"/>
          <c:h val="8.8200182282717504E-2"/>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698206841791817E-2"/>
          <c:y val="0.22465859196295188"/>
          <c:w val="0.89839901581841064"/>
          <c:h val="0.37835072044195245"/>
        </c:manualLayout>
      </c:layout>
      <c:barChart>
        <c:barDir val="col"/>
        <c:grouping val="stacked"/>
        <c:varyColors val="0"/>
        <c:ser>
          <c:idx val="0"/>
          <c:order val="0"/>
          <c:tx>
            <c:strRef>
              <c:f>ChartData!$L$656</c:f>
              <c:strCache>
                <c:ptCount val="1"/>
                <c:pt idx="0">
                  <c:v>Residential</c:v>
                </c:pt>
              </c:strCache>
            </c:strRef>
          </c:tx>
          <c:spPr>
            <a:solidFill>
              <a:srgbClr val="272262"/>
            </a:solidFill>
            <a:ln>
              <a:noFill/>
            </a:ln>
            <a:effectLst/>
          </c:spPr>
          <c:invertIfNegative val="0"/>
          <c:dLbls>
            <c:delete val="1"/>
          </c:dLbls>
          <c:cat>
            <c:strRef>
              <c:f>ChartData!$J$657:$J$662</c:f>
              <c:strCache>
                <c:ptCount val="6"/>
                <c:pt idx="0">
                  <c:v>Group relief</c:v>
                </c:pt>
                <c:pt idx="1">
                  <c:v>Charities relief</c:v>
                </c:pt>
                <c:pt idx="2">
                  <c:v>Multiple dwellings relief</c:v>
                </c:pt>
                <c:pt idx="3">
                  <c:v>Social housing relief</c:v>
                </c:pt>
                <c:pt idx="4">
                  <c:v>All other reliefs</c:v>
                </c:pt>
                <c:pt idx="5">
                  <c:v>Total</c:v>
                </c:pt>
              </c:strCache>
            </c:strRef>
          </c:cat>
          <c:val>
            <c:numRef>
              <c:f>ChartData!$L$657:$L$662</c:f>
              <c:numCache>
                <c:formatCode>#,##0.0</c:formatCode>
                <c:ptCount val="6"/>
                <c:pt idx="0">
                  <c:v>1.4</c:v>
                </c:pt>
                <c:pt idx="1">
                  <c:v>2.5</c:v>
                </c:pt>
                <c:pt idx="2">
                  <c:v>3.5</c:v>
                </c:pt>
                <c:pt idx="3">
                  <c:v>5.6</c:v>
                </c:pt>
                <c:pt idx="4">
                  <c:v>3.8</c:v>
                </c:pt>
                <c:pt idx="5">
                  <c:v>16.7</c:v>
                </c:pt>
              </c:numCache>
            </c:numRef>
          </c:val>
          <c:extLst>
            <c:ext xmlns:c16="http://schemas.microsoft.com/office/drawing/2014/chart" uri="{C3380CC4-5D6E-409C-BE32-E72D297353CC}">
              <c16:uniqueId val="{00000000-0BBC-46C0-9181-7086EEC53C50}"/>
            </c:ext>
          </c:extLst>
        </c:ser>
        <c:ser>
          <c:idx val="1"/>
          <c:order val="1"/>
          <c:tx>
            <c:strRef>
              <c:f>ChartData!$M$656</c:f>
              <c:strCache>
                <c:ptCount val="1"/>
                <c:pt idx="0">
                  <c:v>Non-residential</c:v>
                </c:pt>
              </c:strCache>
            </c:strRef>
          </c:tx>
          <c:spPr>
            <a:solidFill>
              <a:schemeClr val="accent5">
                <a:lumMod val="60000"/>
                <a:lumOff val="40000"/>
              </a:schemeClr>
            </a:solidFill>
            <a:ln>
              <a:noFill/>
            </a:ln>
            <a:effectLst/>
          </c:spPr>
          <c:invertIfNegative val="0"/>
          <c:dLbls>
            <c:delete val="1"/>
          </c:dLbls>
          <c:cat>
            <c:strRef>
              <c:f>ChartData!$J$657:$J$662</c:f>
              <c:strCache>
                <c:ptCount val="6"/>
                <c:pt idx="0">
                  <c:v>Group relief</c:v>
                </c:pt>
                <c:pt idx="1">
                  <c:v>Charities relief</c:v>
                </c:pt>
                <c:pt idx="2">
                  <c:v>Multiple dwellings relief</c:v>
                </c:pt>
                <c:pt idx="3">
                  <c:v>Social housing relief</c:v>
                </c:pt>
                <c:pt idx="4">
                  <c:v>All other reliefs</c:v>
                </c:pt>
                <c:pt idx="5">
                  <c:v>Total</c:v>
                </c:pt>
              </c:strCache>
            </c:strRef>
          </c:cat>
          <c:val>
            <c:numRef>
              <c:f>ChartData!$M$657:$M$662</c:f>
              <c:numCache>
                <c:formatCode>#,##0.0</c:formatCode>
                <c:ptCount val="6"/>
                <c:pt idx="0">
                  <c:v>26.6</c:v>
                </c:pt>
                <c:pt idx="1">
                  <c:v>2.2999999999999998</c:v>
                </c:pt>
                <c:pt idx="2">
                  <c:v>0.6</c:v>
                </c:pt>
                <c:pt idx="3">
                  <c:v>0.4</c:v>
                </c:pt>
                <c:pt idx="4">
                  <c:v>1.7</c:v>
                </c:pt>
                <c:pt idx="5">
                  <c:v>31.5</c:v>
                </c:pt>
              </c:numCache>
            </c:numRef>
          </c:val>
          <c:extLst>
            <c:ext xmlns:c16="http://schemas.microsoft.com/office/drawing/2014/chart" uri="{C3380CC4-5D6E-409C-BE32-E72D297353CC}">
              <c16:uniqueId val="{00000001-0BBC-46C0-9181-7086EEC53C50}"/>
            </c:ext>
          </c:extLst>
        </c:ser>
        <c:dLbls>
          <c:showLegendKey val="0"/>
          <c:showVal val="1"/>
          <c:showCatName val="0"/>
          <c:showSerName val="0"/>
          <c:showPercent val="0"/>
          <c:showBubbleSize val="0"/>
        </c:dLbls>
        <c:gapWidth val="80"/>
        <c:overlap val="100"/>
        <c:axId val="770958368"/>
        <c:axId val="770964272"/>
      </c:barChart>
      <c:valAx>
        <c:axId val="770964272"/>
        <c:scaling>
          <c:orientation val="minMax"/>
          <c:max val="6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10"/>
      </c:valAx>
      <c:catAx>
        <c:axId val="770958368"/>
        <c:scaling>
          <c:orientation val="minMax"/>
        </c:scaling>
        <c:delete val="0"/>
        <c:axPos val="b"/>
        <c:title>
          <c:tx>
            <c:strRef>
              <c:f>ChartData!$K$651</c:f>
              <c:strCache>
                <c:ptCount val="1"/>
                <c:pt idx="0">
                  <c:v>Type of relief</c:v>
                </c:pt>
              </c:strCache>
            </c:strRef>
          </c:tx>
          <c:layout>
            <c:manualLayout>
              <c:xMode val="edge"/>
              <c:yMode val="edge"/>
              <c:x val="0.42893088489072939"/>
              <c:y val="0.7285090032396593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2869431721463855"/>
          <c:y val="0.12185759623390988"/>
          <c:w val="0.46666310079134282"/>
          <c:h val="8.05193926818997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85114360704912"/>
          <c:y val="0.32219850096057578"/>
          <c:w val="0.8000478065241845"/>
          <c:h val="0.50379684498200616"/>
        </c:manualLayout>
      </c:layout>
      <c:barChart>
        <c:barDir val="col"/>
        <c:grouping val="clustered"/>
        <c:varyColors val="0"/>
        <c:ser>
          <c:idx val="1"/>
          <c:order val="1"/>
          <c:tx>
            <c:strRef>
              <c:f>ChartData!$L$707</c:f>
              <c:strCache>
                <c:ptCount val="1"/>
                <c:pt idx="0">
                  <c:v>Value of refunds approved (£ millions)</c:v>
                </c:pt>
              </c:strCache>
            </c:strRef>
          </c:tx>
          <c:spPr>
            <a:solidFill>
              <a:srgbClr val="272262"/>
            </a:solidFill>
            <a:ln>
              <a:noFill/>
            </a:ln>
            <a:effectLst/>
          </c:spPr>
          <c:invertIfNegative val="0"/>
          <c:dLbls>
            <c:delete val="1"/>
          </c:dLbls>
          <c:cat>
            <c:strRef>
              <c:f>ChartData!$J$708:$J$711</c:f>
              <c:strCache>
                <c:ptCount val="4"/>
                <c:pt idx="0">
                  <c:v>2018-19</c:v>
                </c:pt>
                <c:pt idx="1">
                  <c:v>2019-20</c:v>
                </c:pt>
                <c:pt idx="2">
                  <c:v>2020-21</c:v>
                </c:pt>
                <c:pt idx="3">
                  <c:v>2021-22 to date </c:v>
                </c:pt>
              </c:strCache>
            </c:strRef>
          </c:cat>
          <c:val>
            <c:numRef>
              <c:f>ChartData!$L$708:$L$711</c:f>
              <c:numCache>
                <c:formatCode>0.0</c:formatCode>
                <c:ptCount val="4"/>
                <c:pt idx="0">
                  <c:v>5.0999999999999996</c:v>
                </c:pt>
                <c:pt idx="1">
                  <c:v>11.1</c:v>
                </c:pt>
                <c:pt idx="2">
                  <c:v>14.3</c:v>
                </c:pt>
                <c:pt idx="3">
                  <c:v>5.7</c:v>
                </c:pt>
              </c:numCache>
            </c:numRef>
          </c:val>
          <c:extLst>
            <c:ext xmlns:c16="http://schemas.microsoft.com/office/drawing/2014/chart" uri="{C3380CC4-5D6E-409C-BE32-E72D297353CC}">
              <c16:uniqueId val="{00000000-B20D-447D-ABFF-76624C3223F4}"/>
            </c:ext>
          </c:extLst>
        </c:ser>
        <c:dLbls>
          <c:showLegendKey val="0"/>
          <c:showVal val="1"/>
          <c:showCatName val="0"/>
          <c:showSerName val="0"/>
          <c:showPercent val="0"/>
          <c:showBubbleSize val="0"/>
        </c:dLbls>
        <c:gapWidth val="150"/>
        <c:axId val="449410832"/>
        <c:axId val="449405256"/>
      </c:barChart>
      <c:lineChart>
        <c:grouping val="standard"/>
        <c:varyColors val="0"/>
        <c:ser>
          <c:idx val="0"/>
          <c:order val="0"/>
          <c:tx>
            <c:strRef>
              <c:f>ChartData!$K$707</c:f>
              <c:strCache>
                <c:ptCount val="1"/>
                <c:pt idx="0">
                  <c:v>Number of refunds approved</c:v>
                </c:pt>
              </c:strCache>
            </c:strRef>
          </c:tx>
          <c:spPr>
            <a:ln w="28575" cap="rnd">
              <a:solidFill>
                <a:schemeClr val="accent4">
                  <a:lumMod val="50000"/>
                </a:schemeClr>
              </a:solidFill>
              <a:round/>
            </a:ln>
            <a:effectLst/>
          </c:spPr>
          <c:marker>
            <c:symbol val="none"/>
          </c:marker>
          <c:dLbls>
            <c:delete val="1"/>
          </c:dLbls>
          <c:cat>
            <c:strRef>
              <c:f>ChartData!$J$708:$J$711</c:f>
              <c:strCache>
                <c:ptCount val="4"/>
                <c:pt idx="0">
                  <c:v>2018-19</c:v>
                </c:pt>
                <c:pt idx="1">
                  <c:v>2019-20</c:v>
                </c:pt>
                <c:pt idx="2">
                  <c:v>2020-21</c:v>
                </c:pt>
                <c:pt idx="3">
                  <c:v>2021-22 to date </c:v>
                </c:pt>
              </c:strCache>
            </c:strRef>
          </c:cat>
          <c:val>
            <c:numRef>
              <c:f>ChartData!$K$708:$K$711</c:f>
              <c:numCache>
                <c:formatCode>#,##0</c:formatCode>
                <c:ptCount val="4"/>
                <c:pt idx="0">
                  <c:v>650</c:v>
                </c:pt>
                <c:pt idx="1">
                  <c:v>1450</c:v>
                </c:pt>
                <c:pt idx="2">
                  <c:v>1610</c:v>
                </c:pt>
                <c:pt idx="3">
                  <c:v>560</c:v>
                </c:pt>
              </c:numCache>
            </c:numRef>
          </c:val>
          <c:smooth val="0"/>
          <c:extLst>
            <c:ext xmlns:c16="http://schemas.microsoft.com/office/drawing/2014/chart" uri="{C3380CC4-5D6E-409C-BE32-E72D297353CC}">
              <c16:uniqueId val="{00000001-B20D-447D-ABFF-76624C3223F4}"/>
            </c:ext>
          </c:extLst>
        </c:ser>
        <c:dLbls>
          <c:showLegendKey val="0"/>
          <c:showVal val="1"/>
          <c:showCatName val="0"/>
          <c:showSerName val="0"/>
          <c:showPercent val="0"/>
          <c:showBubbleSize val="0"/>
        </c:dLbls>
        <c:marker val="1"/>
        <c:smooth val="0"/>
        <c:axId val="770958368"/>
        <c:axId val="770964272"/>
      </c:lineChart>
      <c:valAx>
        <c:axId val="770964272"/>
        <c:scaling>
          <c:orientation val="minMax"/>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accent4">
                    <a:lumMod val="50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ChartData!$K$703</c:f>
              <c:strCache>
                <c:ptCount val="1"/>
                <c:pt idx="0">
                  <c:v>Year the refund was approved</c:v>
                </c:pt>
              </c:strCache>
            </c:strRef>
          </c:tx>
          <c:layout>
            <c:manualLayout>
              <c:xMode val="edge"/>
              <c:yMode val="edge"/>
              <c:x val="0.32529224169559456"/>
              <c:y val="0.929427172118949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valAx>
        <c:axId val="449405256"/>
        <c:scaling>
          <c:orientation val="minMax"/>
          <c:max val="18"/>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272262"/>
                </a:solidFill>
                <a:latin typeface="Arial" panose="020B0604020202020204" pitchFamily="34" charset="0"/>
                <a:ea typeface="+mn-ea"/>
                <a:cs typeface="Arial" panose="020B0604020202020204" pitchFamily="34" charset="0"/>
              </a:defRPr>
            </a:pPr>
            <a:endParaRPr lang="en-US"/>
          </a:p>
        </c:txPr>
        <c:crossAx val="449410832"/>
        <c:crosses val="max"/>
        <c:crossBetween val="between"/>
      </c:valAx>
      <c:catAx>
        <c:axId val="449410832"/>
        <c:scaling>
          <c:orientation val="minMax"/>
        </c:scaling>
        <c:delete val="1"/>
        <c:axPos val="b"/>
        <c:numFmt formatCode="General" sourceLinked="1"/>
        <c:majorTickMark val="out"/>
        <c:minorTickMark val="none"/>
        <c:tickLblPos val="nextTo"/>
        <c:crossAx val="4494052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solidFill>
            <a:schemeClr val="accent5">
              <a:lumMod val="60000"/>
              <a:lumOff val="40000"/>
            </a:scheme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3182964428913"/>
          <c:y val="0.13810702872275091"/>
          <c:w val="0.65322441646665819"/>
          <c:h val="0.71873593297112082"/>
        </c:manualLayout>
      </c:layout>
      <c:barChart>
        <c:barDir val="bar"/>
        <c:grouping val="clustered"/>
        <c:varyColors val="0"/>
        <c:ser>
          <c:idx val="0"/>
          <c:order val="0"/>
          <c:spPr>
            <a:solidFill>
              <a:schemeClr val="accent5">
                <a:lumMod val="60000"/>
                <a:lumOff val="40000"/>
              </a:schemeClr>
            </a:solidFill>
            <a:ln>
              <a:noFill/>
            </a:ln>
            <a:effectLst/>
          </c:spPr>
          <c:invertIfNegative val="0"/>
          <c:dLbls>
            <c:delete val="1"/>
          </c:dLbls>
          <c:trendline>
            <c:spPr>
              <a:ln w="19050" cap="rnd">
                <a:noFill/>
                <a:prstDash val="sysDot"/>
              </a:ln>
              <a:effectLst/>
            </c:spPr>
            <c:trendlineType val="linear"/>
            <c:dispRSqr val="0"/>
            <c:dispEq val="0"/>
          </c:trendline>
          <c:cat>
            <c:strRef>
              <c:f>ChartData!$J$757:$J$778</c:f>
              <c:strCache>
                <c:ptCount val="22"/>
                <c:pt idx="0">
                  <c:v>Blaenau Gwent</c:v>
                </c:pt>
                <c:pt idx="1">
                  <c:v>Neath Port Talbot</c:v>
                </c:pt>
                <c:pt idx="2">
                  <c:v>Merthyr Tydfil</c:v>
                </c:pt>
                <c:pt idx="3">
                  <c:v>Rhondda Cynon Taf</c:v>
                </c:pt>
                <c:pt idx="4">
                  <c:v>Caerphilly</c:v>
                </c:pt>
                <c:pt idx="5">
                  <c:v>Torfaen</c:v>
                </c:pt>
                <c:pt idx="6">
                  <c:v>Bridgend</c:v>
                </c:pt>
                <c:pt idx="7">
                  <c:v>Carmarthenshire</c:v>
                </c:pt>
                <c:pt idx="8">
                  <c:v>Wrexham</c:v>
                </c:pt>
                <c:pt idx="9">
                  <c:v>Flintshire</c:v>
                </c:pt>
                <c:pt idx="10">
                  <c:v>Denbighshire</c:v>
                </c:pt>
                <c:pt idx="11">
                  <c:v>Newport</c:v>
                </c:pt>
                <c:pt idx="12">
                  <c:v>Conwy</c:v>
                </c:pt>
                <c:pt idx="13">
                  <c:v>Ceredigion</c:v>
                </c:pt>
                <c:pt idx="14">
                  <c:v>Swansea</c:v>
                </c:pt>
                <c:pt idx="15">
                  <c:v>Powys</c:v>
                </c:pt>
                <c:pt idx="16">
                  <c:v>Pembrokeshire</c:v>
                </c:pt>
                <c:pt idx="17">
                  <c:v>Cardiff</c:v>
                </c:pt>
                <c:pt idx="18">
                  <c:v>Gwynedd</c:v>
                </c:pt>
                <c:pt idx="19">
                  <c:v>Isle of Anglesey</c:v>
                </c:pt>
                <c:pt idx="20">
                  <c:v>Vale of Glamorgan</c:v>
                </c:pt>
                <c:pt idx="21">
                  <c:v>Monmouthshire</c:v>
                </c:pt>
              </c:strCache>
            </c:strRef>
          </c:cat>
          <c:val>
            <c:numRef>
              <c:f>ChartData!$K$757:$K$778</c:f>
              <c:numCache>
                <c:formatCode>#,##0</c:formatCode>
                <c:ptCount val="22"/>
                <c:pt idx="0">
                  <c:v>920</c:v>
                </c:pt>
                <c:pt idx="1">
                  <c:v>1280</c:v>
                </c:pt>
                <c:pt idx="2">
                  <c:v>1340</c:v>
                </c:pt>
                <c:pt idx="3">
                  <c:v>1410</c:v>
                </c:pt>
                <c:pt idx="4">
                  <c:v>1420</c:v>
                </c:pt>
                <c:pt idx="5">
                  <c:v>1800</c:v>
                </c:pt>
                <c:pt idx="6">
                  <c:v>2140</c:v>
                </c:pt>
                <c:pt idx="7">
                  <c:v>2180</c:v>
                </c:pt>
                <c:pt idx="8">
                  <c:v>2280</c:v>
                </c:pt>
                <c:pt idx="9">
                  <c:v>2410</c:v>
                </c:pt>
                <c:pt idx="10">
                  <c:v>2710</c:v>
                </c:pt>
                <c:pt idx="11">
                  <c:v>2860</c:v>
                </c:pt>
                <c:pt idx="12">
                  <c:v>3430</c:v>
                </c:pt>
                <c:pt idx="13">
                  <c:v>3490</c:v>
                </c:pt>
                <c:pt idx="14">
                  <c:v>3530</c:v>
                </c:pt>
                <c:pt idx="15">
                  <c:v>3820</c:v>
                </c:pt>
                <c:pt idx="16">
                  <c:v>4580</c:v>
                </c:pt>
                <c:pt idx="17">
                  <c:v>4610</c:v>
                </c:pt>
                <c:pt idx="18">
                  <c:v>5200</c:v>
                </c:pt>
                <c:pt idx="19">
                  <c:v>5900</c:v>
                </c:pt>
                <c:pt idx="20">
                  <c:v>6430</c:v>
                </c:pt>
                <c:pt idx="21">
                  <c:v>7470</c:v>
                </c:pt>
              </c:numCache>
            </c:numRef>
          </c:val>
          <c:extLst>
            <c:ext xmlns:c16="http://schemas.microsoft.com/office/drawing/2014/chart" uri="{C3380CC4-5D6E-409C-BE32-E72D297353CC}">
              <c16:uniqueId val="{00000001-0FBD-4EA5-8072-4E23EAC247C9}"/>
            </c:ext>
          </c:extLst>
        </c:ser>
        <c:dLbls>
          <c:showLegendKey val="0"/>
          <c:showVal val="1"/>
          <c:showCatName val="0"/>
          <c:showSerName val="0"/>
          <c:showPercent val="0"/>
          <c:showBubbleSize val="0"/>
        </c:dLbls>
        <c:gapWidth val="50"/>
        <c:axId val="770958368"/>
        <c:axId val="770964272"/>
      </c:barChart>
      <c:valAx>
        <c:axId val="770964272"/>
        <c:scaling>
          <c:orientation val="minMax"/>
          <c:max val="8000"/>
          <c:min val="0"/>
        </c:scaling>
        <c:delete val="0"/>
        <c:axPos val="b"/>
        <c:majorGridlines>
          <c:spPr>
            <a:ln w="9525" cap="flat" cmpd="sng" algn="ctr">
              <a:solidFill>
                <a:srgbClr val="B2B2B2"/>
              </a:solidFill>
              <a:round/>
            </a:ln>
            <a:effectLst/>
          </c:spPr>
        </c:majorGridlines>
        <c:title>
          <c:tx>
            <c:strRef>
              <c:f>ChartData!$K$752</c:f>
              <c:strCache>
                <c:ptCount val="1"/>
                <c:pt idx="0">
                  <c:v>Tax due per residential transaction (£)</c:v>
                </c:pt>
              </c:strCache>
            </c:strRef>
          </c:tx>
          <c:layout>
            <c:manualLayout>
              <c:xMode val="edge"/>
              <c:yMode val="edge"/>
              <c:x val="0.36238774965963477"/>
              <c:y val="0.8974312637149864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1000"/>
      </c:valAx>
      <c:catAx>
        <c:axId val="770958368"/>
        <c:scaling>
          <c:orientation val="minMax"/>
        </c:scaling>
        <c:delete val="0"/>
        <c:axPos val="l"/>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533659491561408"/>
          <c:y val="0.12962950847761243"/>
          <c:w val="0.64587069780200168"/>
          <c:h val="0.66820875877162234"/>
        </c:manualLayout>
      </c:layout>
      <c:barChart>
        <c:barDir val="bar"/>
        <c:grouping val="clustered"/>
        <c:varyColors val="0"/>
        <c:ser>
          <c:idx val="0"/>
          <c:order val="0"/>
          <c:spPr>
            <a:solidFill>
              <a:schemeClr val="accent5">
                <a:lumMod val="60000"/>
                <a:lumOff val="40000"/>
              </a:schemeClr>
            </a:solidFill>
            <a:ln>
              <a:noFill/>
            </a:ln>
            <a:effectLst/>
          </c:spPr>
          <c:invertIfNegative val="0"/>
          <c:dLbls>
            <c:delete val="1"/>
          </c:dLbls>
          <c:trendline>
            <c:spPr>
              <a:ln w="19050" cap="rnd">
                <a:noFill/>
                <a:prstDash val="sysDot"/>
              </a:ln>
              <a:effectLst/>
            </c:spPr>
            <c:trendlineType val="linear"/>
            <c:dispRSqr val="0"/>
            <c:dispEq val="0"/>
          </c:trendline>
          <c:cat>
            <c:strRef>
              <c:f>ChartData!$J$841:$J$862</c:f>
              <c:strCache>
                <c:ptCount val="22"/>
                <c:pt idx="0">
                  <c:v>Conwy</c:v>
                </c:pt>
                <c:pt idx="1">
                  <c:v>Isle of Anglesey</c:v>
                </c:pt>
                <c:pt idx="2">
                  <c:v>Rhondda Cynon Taf</c:v>
                </c:pt>
                <c:pt idx="3">
                  <c:v>Merthyr Tydfil</c:v>
                </c:pt>
                <c:pt idx="4">
                  <c:v>Neath Port Talbot</c:v>
                </c:pt>
                <c:pt idx="5">
                  <c:v>Carmarthenshire</c:v>
                </c:pt>
                <c:pt idx="6">
                  <c:v>Blaenau Gwent</c:v>
                </c:pt>
                <c:pt idx="7">
                  <c:v>Pembrokeshire</c:v>
                </c:pt>
                <c:pt idx="8">
                  <c:v>Gwynedd</c:v>
                </c:pt>
                <c:pt idx="9">
                  <c:v>Torfaen</c:v>
                </c:pt>
                <c:pt idx="10">
                  <c:v>Ceredigion</c:v>
                </c:pt>
                <c:pt idx="11">
                  <c:v>Caerphilly</c:v>
                </c:pt>
                <c:pt idx="12">
                  <c:v>Swansea</c:v>
                </c:pt>
                <c:pt idx="13">
                  <c:v>Vale of Glamorgan</c:v>
                </c:pt>
                <c:pt idx="14">
                  <c:v>Bridgend</c:v>
                </c:pt>
                <c:pt idx="15">
                  <c:v>Monmouthshire</c:v>
                </c:pt>
                <c:pt idx="16">
                  <c:v>Flintshire</c:v>
                </c:pt>
                <c:pt idx="17">
                  <c:v>Wrexham</c:v>
                </c:pt>
                <c:pt idx="18">
                  <c:v>Powys</c:v>
                </c:pt>
                <c:pt idx="19">
                  <c:v>Denbighshire</c:v>
                </c:pt>
                <c:pt idx="20">
                  <c:v>Newport</c:v>
                </c:pt>
                <c:pt idx="21">
                  <c:v>Cardiff</c:v>
                </c:pt>
              </c:strCache>
            </c:strRef>
          </c:cat>
          <c:val>
            <c:numRef>
              <c:f>ChartData!$K$841:$K$862</c:f>
              <c:numCache>
                <c:formatCode>#,##0</c:formatCode>
                <c:ptCount val="22"/>
                <c:pt idx="0">
                  <c:v>2850</c:v>
                </c:pt>
                <c:pt idx="1">
                  <c:v>4370</c:v>
                </c:pt>
                <c:pt idx="2">
                  <c:v>4770</c:v>
                </c:pt>
                <c:pt idx="3">
                  <c:v>4810</c:v>
                </c:pt>
                <c:pt idx="4">
                  <c:v>4810</c:v>
                </c:pt>
                <c:pt idx="5">
                  <c:v>5070</c:v>
                </c:pt>
                <c:pt idx="6">
                  <c:v>5390</c:v>
                </c:pt>
                <c:pt idx="7">
                  <c:v>5460</c:v>
                </c:pt>
                <c:pt idx="8">
                  <c:v>5960</c:v>
                </c:pt>
                <c:pt idx="9">
                  <c:v>6180</c:v>
                </c:pt>
                <c:pt idx="10">
                  <c:v>6630</c:v>
                </c:pt>
                <c:pt idx="11">
                  <c:v>8150</c:v>
                </c:pt>
                <c:pt idx="12">
                  <c:v>9520</c:v>
                </c:pt>
                <c:pt idx="13">
                  <c:v>9640</c:v>
                </c:pt>
                <c:pt idx="14">
                  <c:v>9900</c:v>
                </c:pt>
                <c:pt idx="15">
                  <c:v>10220</c:v>
                </c:pt>
                <c:pt idx="16">
                  <c:v>13550</c:v>
                </c:pt>
                <c:pt idx="17">
                  <c:v>13780</c:v>
                </c:pt>
                <c:pt idx="18">
                  <c:v>14840</c:v>
                </c:pt>
                <c:pt idx="19">
                  <c:v>16490</c:v>
                </c:pt>
                <c:pt idx="20">
                  <c:v>24640</c:v>
                </c:pt>
                <c:pt idx="21">
                  <c:v>27310</c:v>
                </c:pt>
              </c:numCache>
            </c:numRef>
          </c:val>
          <c:extLst>
            <c:ext xmlns:c16="http://schemas.microsoft.com/office/drawing/2014/chart" uri="{C3380CC4-5D6E-409C-BE32-E72D297353CC}">
              <c16:uniqueId val="{00000001-05A0-4EBB-AF8D-4C0CDDF952B3}"/>
            </c:ext>
          </c:extLst>
        </c:ser>
        <c:dLbls>
          <c:showLegendKey val="0"/>
          <c:showVal val="1"/>
          <c:showCatName val="0"/>
          <c:showSerName val="0"/>
          <c:showPercent val="0"/>
          <c:showBubbleSize val="0"/>
        </c:dLbls>
        <c:gapWidth val="50"/>
        <c:axId val="770958368"/>
        <c:axId val="770964272"/>
      </c:barChart>
      <c:valAx>
        <c:axId val="770964272"/>
        <c:scaling>
          <c:orientation val="minMax"/>
          <c:max val="30000"/>
          <c:min val="0"/>
        </c:scaling>
        <c:delete val="0"/>
        <c:axPos val="b"/>
        <c:majorGridlines>
          <c:spPr>
            <a:ln w="9525" cap="flat" cmpd="sng" algn="ctr">
              <a:solidFill>
                <a:srgbClr val="B2B2B2"/>
              </a:solidFill>
              <a:round/>
            </a:ln>
            <a:effectLst/>
          </c:spPr>
        </c:majorGridlines>
        <c:title>
          <c:tx>
            <c:strRef>
              <c:f>ChartData!$K$834</c:f>
              <c:strCache>
                <c:ptCount val="1"/>
                <c:pt idx="0">
                  <c:v>Tax due per non-residential transaction (£)</c:v>
                </c:pt>
              </c:strCache>
            </c:strRef>
          </c:tx>
          <c:layout>
            <c:manualLayout>
              <c:xMode val="edge"/>
              <c:yMode val="edge"/>
              <c:x val="0.33701369826982081"/>
              <c:y val="0.840587708435555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000"/>
      </c:valAx>
      <c:catAx>
        <c:axId val="770958368"/>
        <c:scaling>
          <c:orientation val="minMax"/>
        </c:scaling>
        <c:delete val="0"/>
        <c:axPos val="l"/>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41343439743941"/>
          <c:y val="0.28702605203840137"/>
          <c:w val="0.86454767347927486"/>
          <c:h val="0.44502919038605426"/>
        </c:manualLayout>
      </c:layout>
      <c:barChart>
        <c:barDir val="col"/>
        <c:grouping val="clustered"/>
        <c:varyColors val="0"/>
        <c:ser>
          <c:idx val="0"/>
          <c:order val="0"/>
          <c:tx>
            <c:strRef>
              <c:f>ChartData!$K$432</c:f>
              <c:strCache>
                <c:ptCount val="1"/>
                <c:pt idx="0">
                  <c:v>Transactions (r) </c:v>
                </c:pt>
              </c:strCache>
            </c:strRef>
          </c:tx>
          <c:spPr>
            <a:solidFill>
              <a:schemeClr val="accent5">
                <a:lumMod val="60000"/>
                <a:lumOff val="40000"/>
              </a:schemeClr>
            </a:solidFill>
            <a:ln>
              <a:noFill/>
            </a:ln>
            <a:effectLst/>
          </c:spPr>
          <c:invertIfNegative val="0"/>
          <c:dLbls>
            <c:dLbl>
              <c:idx val="4"/>
              <c:layout>
                <c:manualLayout>
                  <c:x val="-9.475750379636325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C10-4209-A59C-9128DAB9EA0E}"/>
                </c:ext>
              </c:extLst>
            </c:dLbl>
            <c:dLbl>
              <c:idx val="5"/>
              <c:layout>
                <c:manualLayout>
                  <c:x val="-7.0555555555555554E-3"/>
                  <c:y val="0"/>
                </c:manualLayout>
              </c:layout>
              <c:numFmt formatCode="0.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C10-4209-A59C-9128DAB9EA0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ChartData!$J$433:$J$438</c:f>
              <c:strCache>
                <c:ptCount val="6"/>
                <c:pt idx="0">
                  <c:v>Up to and including £180,000</c:v>
                </c:pt>
                <c:pt idx="1">
                  <c:v>£180,001 - £250,000</c:v>
                </c:pt>
                <c:pt idx="2">
                  <c:v>£250,001 - 400,000</c:v>
                </c:pt>
                <c:pt idx="3">
                  <c:v>£400,001 -£750,000</c:v>
                </c:pt>
                <c:pt idx="4">
                  <c:v>£750,001 - £1.5m</c:v>
                </c:pt>
                <c:pt idx="5">
                  <c:v>Over 
£1.5m </c:v>
                </c:pt>
              </c:strCache>
            </c:strRef>
          </c:cat>
          <c:val>
            <c:numRef>
              <c:f>ChartData!$K$433:$K$438</c:f>
              <c:numCache>
                <c:formatCode>0%</c:formatCode>
                <c:ptCount val="6"/>
                <c:pt idx="0">
                  <c:v>0.54900000000000004</c:v>
                </c:pt>
                <c:pt idx="1">
                  <c:v>0.20200000000000001</c:v>
                </c:pt>
                <c:pt idx="2">
                  <c:v>0.183</c:v>
                </c:pt>
                <c:pt idx="3">
                  <c:v>5.8999999999999997E-2</c:v>
                </c:pt>
                <c:pt idx="4" formatCode="0.0%">
                  <c:v>6.0000000000000001E-3</c:v>
                </c:pt>
                <c:pt idx="5" formatCode="0.0%">
                  <c:v>4.0000000000000002E-4</c:v>
                </c:pt>
              </c:numCache>
            </c:numRef>
          </c:val>
          <c:extLst>
            <c:ext xmlns:c16="http://schemas.microsoft.com/office/drawing/2014/chart" uri="{C3380CC4-5D6E-409C-BE32-E72D297353CC}">
              <c16:uniqueId val="{00000002-4C10-4209-A59C-9128DAB9EA0E}"/>
            </c:ext>
          </c:extLst>
        </c:ser>
        <c:ser>
          <c:idx val="1"/>
          <c:order val="1"/>
          <c:tx>
            <c:strRef>
              <c:f>ChartData!$L$432</c:f>
              <c:strCache>
                <c:ptCount val="1"/>
                <c:pt idx="0">
                  <c:v>Tax due (r) </c:v>
                </c:pt>
              </c:strCache>
            </c:strRef>
          </c:tx>
          <c:spPr>
            <a:solidFill>
              <a:srgbClr val="272262"/>
            </a:solidFill>
            <a:ln>
              <a:noFill/>
            </a:ln>
            <a:effectLst/>
          </c:spPr>
          <c:invertIfNegative val="0"/>
          <c:dLbls>
            <c:dLbl>
              <c:idx val="5"/>
              <c:layout>
                <c:manualLayout>
                  <c:x val="7.774562398487444E-3"/>
                  <c:y val="4.1051614072536826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10-4209-A59C-9128DAB9EA0E}"/>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ChartData!$J$433:$J$438</c:f>
              <c:strCache>
                <c:ptCount val="6"/>
                <c:pt idx="0">
                  <c:v>Up to and including £180,000</c:v>
                </c:pt>
                <c:pt idx="1">
                  <c:v>£180,001 - £250,000</c:v>
                </c:pt>
                <c:pt idx="2">
                  <c:v>£250,001 - 400,000</c:v>
                </c:pt>
                <c:pt idx="3">
                  <c:v>£400,001 -£750,000</c:v>
                </c:pt>
                <c:pt idx="4">
                  <c:v>£750,001 - £1.5m</c:v>
                </c:pt>
                <c:pt idx="5">
                  <c:v>Over 
£1.5m </c:v>
                </c:pt>
              </c:strCache>
            </c:strRef>
          </c:cat>
          <c:val>
            <c:numRef>
              <c:f>ChartData!$L$433:$L$438</c:f>
              <c:numCache>
                <c:formatCode>0%</c:formatCode>
                <c:ptCount val="6"/>
                <c:pt idx="0">
                  <c:v>0.16600000000000001</c:v>
                </c:pt>
                <c:pt idx="1">
                  <c:v>0.09</c:v>
                </c:pt>
                <c:pt idx="2">
                  <c:v>0.28699999999999998</c:v>
                </c:pt>
                <c:pt idx="3">
                  <c:v>0.34300000000000003</c:v>
                </c:pt>
                <c:pt idx="4">
                  <c:v>0.10100000000000001</c:v>
                </c:pt>
                <c:pt idx="5">
                  <c:v>1.2999999999999999E-2</c:v>
                </c:pt>
              </c:numCache>
            </c:numRef>
          </c:val>
          <c:extLst>
            <c:ext xmlns:c16="http://schemas.microsoft.com/office/drawing/2014/chart" uri="{C3380CC4-5D6E-409C-BE32-E72D297353CC}">
              <c16:uniqueId val="{00000004-4C10-4209-A59C-9128DAB9EA0E}"/>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ChartData!$K$428</c:f>
              <c:strCache>
                <c:ptCount val="1"/>
                <c:pt idx="0">
                  <c:v>Residential tax band</c:v>
                </c:pt>
              </c:strCache>
            </c:strRef>
          </c:tx>
          <c:layout>
            <c:manualLayout>
              <c:xMode val="edge"/>
              <c:yMode val="edge"/>
              <c:x val="0.41652514346321273"/>
              <c:y val="0.8547726105282416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solidFill>
          <a:srgbClr val="FFFFFF"/>
        </a:solidFill>
        <a:ln>
          <a:noFill/>
        </a:ln>
        <a:effectLst/>
      </c:spPr>
    </c:plotArea>
    <c:legend>
      <c:legendPos val="r"/>
      <c:layout>
        <c:manualLayout>
          <c:xMode val="edge"/>
          <c:yMode val="edge"/>
          <c:x val="0.44709906045697689"/>
          <c:y val="0.16339509169932848"/>
          <c:w val="0.51684846156951714"/>
          <c:h val="8.3681295870187813E-2"/>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537530926913708"/>
          <c:y val="0.1416687735294245"/>
          <c:w val="0.65016208995380953"/>
          <c:h val="0.77144849238901525"/>
        </c:manualLayout>
      </c:layout>
      <c:barChart>
        <c:barDir val="bar"/>
        <c:grouping val="clustered"/>
        <c:varyColors val="0"/>
        <c:ser>
          <c:idx val="0"/>
          <c:order val="0"/>
          <c:spPr>
            <a:solidFill>
              <a:schemeClr val="accent5">
                <a:lumMod val="20000"/>
                <a:lumOff val="80000"/>
              </a:schemeClr>
            </a:solidFill>
            <a:ln w="3175">
              <a:solidFill>
                <a:srgbClr val="000000"/>
              </a:solidFill>
            </a:ln>
            <a:effectLst/>
          </c:spPr>
          <c:invertIfNegative val="0"/>
          <c:dLbls>
            <c:delete val="1"/>
          </c:dLbls>
          <c:trendline>
            <c:spPr>
              <a:ln w="19050" cap="rnd">
                <a:noFill/>
                <a:prstDash val="sysDot"/>
              </a:ln>
              <a:effectLst/>
            </c:spPr>
            <c:trendlineType val="linear"/>
            <c:dispRSqr val="0"/>
            <c:dispEq val="0"/>
          </c:trendline>
          <c:cat>
            <c:strRef>
              <c:f>ChartData!$J$879:$J$900</c:f>
              <c:strCache>
                <c:ptCount val="22"/>
                <c:pt idx="0">
                  <c:v>Flintshire</c:v>
                </c:pt>
                <c:pt idx="1">
                  <c:v>Powys</c:v>
                </c:pt>
                <c:pt idx="2">
                  <c:v>Wrexham</c:v>
                </c:pt>
                <c:pt idx="3">
                  <c:v>Monmouthshire</c:v>
                </c:pt>
                <c:pt idx="4">
                  <c:v>Torfaen</c:v>
                </c:pt>
                <c:pt idx="5">
                  <c:v>Vale of Glamorgan</c:v>
                </c:pt>
                <c:pt idx="6">
                  <c:v>Newport</c:v>
                </c:pt>
                <c:pt idx="7">
                  <c:v>Caerphilly</c:v>
                </c:pt>
                <c:pt idx="8">
                  <c:v>Carmarthenshire</c:v>
                </c:pt>
                <c:pt idx="9">
                  <c:v>Ceredigion</c:v>
                </c:pt>
                <c:pt idx="10">
                  <c:v>Bridgend</c:v>
                </c:pt>
                <c:pt idx="11">
                  <c:v>Cardiff</c:v>
                </c:pt>
                <c:pt idx="12">
                  <c:v>Denbighshire</c:v>
                </c:pt>
                <c:pt idx="13">
                  <c:v>Conwy</c:v>
                </c:pt>
                <c:pt idx="14">
                  <c:v>Neath Port Talbot</c:v>
                </c:pt>
                <c:pt idx="15">
                  <c:v>Blaenau Gwent</c:v>
                </c:pt>
                <c:pt idx="16">
                  <c:v>Rhondda Cynon Taf</c:v>
                </c:pt>
                <c:pt idx="17">
                  <c:v>Pembrokeshire</c:v>
                </c:pt>
                <c:pt idx="18">
                  <c:v>Merthyr Tydfil</c:v>
                </c:pt>
                <c:pt idx="19">
                  <c:v>Swansea</c:v>
                </c:pt>
                <c:pt idx="20">
                  <c:v>Isle of Anglesey</c:v>
                </c:pt>
                <c:pt idx="21">
                  <c:v>Gwynedd</c:v>
                </c:pt>
              </c:strCache>
            </c:strRef>
          </c:cat>
          <c:val>
            <c:numRef>
              <c:f>ChartData!$K$879:$K$900</c:f>
              <c:numCache>
                <c:formatCode>0%</c:formatCode>
                <c:ptCount val="22"/>
                <c:pt idx="0">
                  <c:v>0.18</c:v>
                </c:pt>
                <c:pt idx="1">
                  <c:v>0.193</c:v>
                </c:pt>
                <c:pt idx="2">
                  <c:v>0.19400000000000001</c:v>
                </c:pt>
                <c:pt idx="3">
                  <c:v>0.19800000000000001</c:v>
                </c:pt>
                <c:pt idx="4">
                  <c:v>0.2</c:v>
                </c:pt>
                <c:pt idx="5">
                  <c:v>0.20599999999999999</c:v>
                </c:pt>
                <c:pt idx="6">
                  <c:v>0.214</c:v>
                </c:pt>
                <c:pt idx="7">
                  <c:v>0.219</c:v>
                </c:pt>
                <c:pt idx="8">
                  <c:v>0.221</c:v>
                </c:pt>
                <c:pt idx="9">
                  <c:v>0.224</c:v>
                </c:pt>
                <c:pt idx="10">
                  <c:v>0.22800000000000001</c:v>
                </c:pt>
                <c:pt idx="11">
                  <c:v>0.24399999999999999</c:v>
                </c:pt>
                <c:pt idx="12">
                  <c:v>0.246</c:v>
                </c:pt>
                <c:pt idx="13">
                  <c:v>0.254</c:v>
                </c:pt>
                <c:pt idx="14">
                  <c:v>0.254</c:v>
                </c:pt>
                <c:pt idx="15">
                  <c:v>0.28000000000000003</c:v>
                </c:pt>
                <c:pt idx="16">
                  <c:v>0.28000000000000003</c:v>
                </c:pt>
                <c:pt idx="17">
                  <c:v>0.29299999999999998</c:v>
                </c:pt>
                <c:pt idx="18">
                  <c:v>0.29399999999999998</c:v>
                </c:pt>
                <c:pt idx="19">
                  <c:v>0.31</c:v>
                </c:pt>
                <c:pt idx="20">
                  <c:v>0.33700000000000002</c:v>
                </c:pt>
                <c:pt idx="21">
                  <c:v>0.377</c:v>
                </c:pt>
              </c:numCache>
            </c:numRef>
          </c:val>
          <c:extLst>
            <c:ext xmlns:c16="http://schemas.microsoft.com/office/drawing/2014/chart" uri="{C3380CC4-5D6E-409C-BE32-E72D297353CC}">
              <c16:uniqueId val="{00000001-9894-440D-BFA3-134DC5F5571F}"/>
            </c:ext>
          </c:extLst>
        </c:ser>
        <c:dLbls>
          <c:showLegendKey val="0"/>
          <c:showVal val="1"/>
          <c:showCatName val="0"/>
          <c:showSerName val="0"/>
          <c:showPercent val="0"/>
          <c:showBubbleSize val="0"/>
        </c:dLbls>
        <c:gapWidth val="50"/>
        <c:axId val="770958368"/>
        <c:axId val="770964272"/>
      </c:barChart>
      <c:valAx>
        <c:axId val="770964272"/>
        <c:scaling>
          <c:orientation val="minMax"/>
          <c:min val="0"/>
        </c:scaling>
        <c:delete val="0"/>
        <c:axPos val="b"/>
        <c:majorGridlines>
          <c:spPr>
            <a:ln w="9525" cap="flat" cmpd="sng" algn="ctr">
              <a:solidFill>
                <a:srgbClr val="B2B2B2"/>
              </a:solidFill>
              <a:round/>
            </a:ln>
            <a:effectLst/>
          </c:spPr>
        </c:majorGridlines>
        <c:title>
          <c:tx>
            <c:strRef>
              <c:f>ChartData!$K$876</c:f>
              <c:strCache>
                <c:ptCount val="1"/>
                <c:pt idx="0">
                  <c:v>Percentage of transactions</c:v>
                </c:pt>
              </c:strCache>
            </c:strRef>
          </c:tx>
          <c:layout>
            <c:manualLayout>
              <c:xMode val="edge"/>
              <c:yMode val="edge"/>
              <c:x val="0.45118693078837924"/>
              <c:y val="0.9563144243511800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000000000000001E-2"/>
      </c:valAx>
      <c:catAx>
        <c:axId val="770958368"/>
        <c:scaling>
          <c:orientation val="minMax"/>
        </c:scaling>
        <c:delete val="0"/>
        <c:axPos val="l"/>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615746153376626"/>
          <c:y val="0.14980432450594394"/>
          <c:w val="0.6338008911676738"/>
          <c:h val="0.69811967248112261"/>
        </c:manualLayout>
      </c:layout>
      <c:barChart>
        <c:barDir val="bar"/>
        <c:grouping val="clustered"/>
        <c:varyColors val="0"/>
        <c:ser>
          <c:idx val="0"/>
          <c:order val="0"/>
          <c:spPr>
            <a:solidFill>
              <a:schemeClr val="accent5">
                <a:lumMod val="60000"/>
                <a:lumOff val="40000"/>
              </a:schemeClr>
            </a:solidFill>
            <a:ln>
              <a:noFill/>
            </a:ln>
            <a:effectLst/>
          </c:spPr>
          <c:invertIfNegative val="0"/>
          <c:dLbls>
            <c:delete val="1"/>
          </c:dLbls>
          <c:trendline>
            <c:spPr>
              <a:ln w="19050" cap="rnd">
                <a:noFill/>
                <a:prstDash val="sysDot"/>
              </a:ln>
              <a:effectLst/>
            </c:spPr>
            <c:trendlineType val="linear"/>
            <c:dispRSqr val="0"/>
            <c:dispEq val="0"/>
          </c:trendline>
          <c:cat>
            <c:strRef>
              <c:f>ChartData!$J$919:$J$940</c:f>
              <c:strCache>
                <c:ptCount val="22"/>
                <c:pt idx="0">
                  <c:v>Blaenau Gwent</c:v>
                </c:pt>
                <c:pt idx="1">
                  <c:v>Merthyr Tydfil</c:v>
                </c:pt>
                <c:pt idx="2">
                  <c:v>Rhondda Cynon Taf</c:v>
                </c:pt>
                <c:pt idx="3">
                  <c:v>Neath Port Talbot</c:v>
                </c:pt>
                <c:pt idx="4">
                  <c:v>Caerphilly</c:v>
                </c:pt>
                <c:pt idx="5">
                  <c:v>Bridgend</c:v>
                </c:pt>
                <c:pt idx="6">
                  <c:v>Torfaen</c:v>
                </c:pt>
                <c:pt idx="7">
                  <c:v>Carmarthenshire</c:v>
                </c:pt>
                <c:pt idx="8">
                  <c:v>Wrexham</c:v>
                </c:pt>
                <c:pt idx="9">
                  <c:v>Swansea</c:v>
                </c:pt>
                <c:pt idx="10">
                  <c:v>Flintshire</c:v>
                </c:pt>
                <c:pt idx="11">
                  <c:v>Denbighshire</c:v>
                </c:pt>
                <c:pt idx="12">
                  <c:v>Newport</c:v>
                </c:pt>
                <c:pt idx="13">
                  <c:v>Conwy</c:v>
                </c:pt>
                <c:pt idx="14">
                  <c:v>Gwynedd</c:v>
                </c:pt>
                <c:pt idx="15">
                  <c:v>Ceredigion</c:v>
                </c:pt>
                <c:pt idx="16">
                  <c:v>Pembrokeshire</c:v>
                </c:pt>
                <c:pt idx="17">
                  <c:v>Powys</c:v>
                </c:pt>
                <c:pt idx="18">
                  <c:v>Isle of Anglesey</c:v>
                </c:pt>
                <c:pt idx="19">
                  <c:v>Cardiff</c:v>
                </c:pt>
                <c:pt idx="20">
                  <c:v>Vale of Glamorgan</c:v>
                </c:pt>
                <c:pt idx="21">
                  <c:v>Monmouthshire</c:v>
                </c:pt>
              </c:strCache>
            </c:strRef>
          </c:cat>
          <c:val>
            <c:numRef>
              <c:f>ChartData!$K$919:$K$940</c:f>
              <c:numCache>
                <c:formatCode>#,##0</c:formatCode>
                <c:ptCount val="22"/>
                <c:pt idx="0">
                  <c:v>114000</c:v>
                </c:pt>
                <c:pt idx="1">
                  <c:v>135000</c:v>
                </c:pt>
                <c:pt idx="2">
                  <c:v>139000</c:v>
                </c:pt>
                <c:pt idx="3">
                  <c:v>140000</c:v>
                </c:pt>
                <c:pt idx="4">
                  <c:v>157000</c:v>
                </c:pt>
                <c:pt idx="5">
                  <c:v>179000</c:v>
                </c:pt>
                <c:pt idx="6">
                  <c:v>180000</c:v>
                </c:pt>
                <c:pt idx="7">
                  <c:v>183000</c:v>
                </c:pt>
                <c:pt idx="8">
                  <c:v>186000</c:v>
                </c:pt>
                <c:pt idx="9">
                  <c:v>193000</c:v>
                </c:pt>
                <c:pt idx="10">
                  <c:v>200000</c:v>
                </c:pt>
                <c:pt idx="11">
                  <c:v>202000</c:v>
                </c:pt>
                <c:pt idx="12">
                  <c:v>205000</c:v>
                </c:pt>
                <c:pt idx="13">
                  <c:v>209000</c:v>
                </c:pt>
                <c:pt idx="14">
                  <c:v>210000</c:v>
                </c:pt>
                <c:pt idx="15">
                  <c:v>224000</c:v>
                </c:pt>
                <c:pt idx="16">
                  <c:v>226000</c:v>
                </c:pt>
                <c:pt idx="17">
                  <c:v>229000</c:v>
                </c:pt>
                <c:pt idx="18">
                  <c:v>234000</c:v>
                </c:pt>
                <c:pt idx="19">
                  <c:v>246000</c:v>
                </c:pt>
                <c:pt idx="20">
                  <c:v>277000</c:v>
                </c:pt>
                <c:pt idx="21">
                  <c:v>311000</c:v>
                </c:pt>
              </c:numCache>
            </c:numRef>
          </c:val>
          <c:extLst>
            <c:ext xmlns:c16="http://schemas.microsoft.com/office/drawing/2014/chart" uri="{C3380CC4-5D6E-409C-BE32-E72D297353CC}">
              <c16:uniqueId val="{00000001-BF03-411B-AD4A-35B687758405}"/>
            </c:ext>
          </c:extLst>
        </c:ser>
        <c:dLbls>
          <c:showLegendKey val="0"/>
          <c:showVal val="1"/>
          <c:showCatName val="0"/>
          <c:showSerName val="0"/>
          <c:showPercent val="0"/>
          <c:showBubbleSize val="0"/>
        </c:dLbls>
        <c:gapWidth val="50"/>
        <c:axId val="770958368"/>
        <c:axId val="770964272"/>
      </c:barChart>
      <c:valAx>
        <c:axId val="770964272"/>
        <c:scaling>
          <c:orientation val="minMax"/>
          <c:min val="0"/>
        </c:scaling>
        <c:delete val="0"/>
        <c:axPos val="b"/>
        <c:majorGridlines>
          <c:spPr>
            <a:ln w="9525" cap="flat" cmpd="sng" algn="ctr">
              <a:solidFill>
                <a:srgbClr val="B2B2B2"/>
              </a:solidFill>
              <a:round/>
            </a:ln>
            <a:effectLst/>
          </c:spPr>
        </c:majorGridlines>
        <c:title>
          <c:tx>
            <c:strRef>
              <c:f>ChartData!$K$915</c:f>
              <c:strCache>
                <c:ptCount val="1"/>
                <c:pt idx="0">
                  <c:v>Average property value per residential transaction (£)</c:v>
                </c:pt>
              </c:strCache>
            </c:strRef>
          </c:tx>
          <c:layout>
            <c:manualLayout>
              <c:xMode val="edge"/>
              <c:yMode val="edge"/>
              <c:x val="0.2925965470774114"/>
              <c:y val="0.8941781666830200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0000"/>
      </c:valAx>
      <c:catAx>
        <c:axId val="770958368"/>
        <c:scaling>
          <c:orientation val="minMax"/>
        </c:scaling>
        <c:delete val="0"/>
        <c:axPos val="l"/>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96806492826716E-2"/>
          <c:y val="0.31331620675675137"/>
          <c:w val="0.86141094407516428"/>
          <c:h val="0.37287986740004408"/>
        </c:manualLayout>
      </c:layout>
      <c:barChart>
        <c:barDir val="col"/>
        <c:grouping val="clustered"/>
        <c:varyColors val="0"/>
        <c:ser>
          <c:idx val="0"/>
          <c:order val="0"/>
          <c:tx>
            <c:strRef>
              <c:f>ChartData!$K$981</c:f>
              <c:strCache>
                <c:ptCount val="1"/>
                <c:pt idx="0">
                  <c:v>Residential</c:v>
                </c:pt>
              </c:strCache>
            </c:strRef>
          </c:tx>
          <c:spPr>
            <a:solidFill>
              <a:schemeClr val="accent5">
                <a:lumMod val="60000"/>
                <a:lumOff val="40000"/>
              </a:schemeClr>
            </a:solidFill>
            <a:ln>
              <a:noFill/>
            </a:ln>
            <a:effectLst/>
          </c:spPr>
          <c:invertIfNegative val="0"/>
          <c:cat>
            <c:strRef>
              <c:f>ChartData!$J$982:$J$991</c:f>
              <c:strCache>
                <c:ptCount val="10"/>
                <c:pt idx="0">
                  <c:v>1 
(most deprived)</c:v>
                </c:pt>
                <c:pt idx="1">
                  <c:v>2</c:v>
                </c:pt>
                <c:pt idx="2">
                  <c:v>3</c:v>
                </c:pt>
                <c:pt idx="3">
                  <c:v>4</c:v>
                </c:pt>
                <c:pt idx="4">
                  <c:v>5</c:v>
                </c:pt>
                <c:pt idx="5">
                  <c:v>6</c:v>
                </c:pt>
                <c:pt idx="6">
                  <c:v>7</c:v>
                </c:pt>
                <c:pt idx="7">
                  <c:v>8</c:v>
                </c:pt>
                <c:pt idx="8">
                  <c:v>9</c:v>
                </c:pt>
                <c:pt idx="9">
                  <c:v>10
(least deprived)</c:v>
                </c:pt>
              </c:strCache>
            </c:strRef>
          </c:cat>
          <c:val>
            <c:numRef>
              <c:f>ChartData!$K$982:$K$991</c:f>
              <c:numCache>
                <c:formatCode>0.0</c:formatCode>
                <c:ptCount val="10"/>
                <c:pt idx="0">
                  <c:v>3.3</c:v>
                </c:pt>
                <c:pt idx="1">
                  <c:v>5.3</c:v>
                </c:pt>
                <c:pt idx="2">
                  <c:v>5.9</c:v>
                </c:pt>
                <c:pt idx="3">
                  <c:v>8.1999999999999993</c:v>
                </c:pt>
                <c:pt idx="4">
                  <c:v>13.1</c:v>
                </c:pt>
                <c:pt idx="5">
                  <c:v>16.100000000000001</c:v>
                </c:pt>
                <c:pt idx="6">
                  <c:v>20.7</c:v>
                </c:pt>
                <c:pt idx="7">
                  <c:v>24.8</c:v>
                </c:pt>
                <c:pt idx="8">
                  <c:v>26.5</c:v>
                </c:pt>
                <c:pt idx="9">
                  <c:v>32.5</c:v>
                </c:pt>
              </c:numCache>
            </c:numRef>
          </c:val>
          <c:extLst>
            <c:ext xmlns:c16="http://schemas.microsoft.com/office/drawing/2014/chart" uri="{C3380CC4-5D6E-409C-BE32-E72D297353CC}">
              <c16:uniqueId val="{00000000-3DBE-46AF-887F-00E021D06C7A}"/>
            </c:ext>
          </c:extLst>
        </c:ser>
        <c:dLbls>
          <c:showLegendKey val="0"/>
          <c:showVal val="0"/>
          <c:showCatName val="0"/>
          <c:showSerName val="0"/>
          <c:showPercent val="0"/>
          <c:showBubbleSize val="0"/>
        </c:dLbls>
        <c:gapWidth val="50"/>
        <c:axId val="836316104"/>
        <c:axId val="836316432"/>
      </c:barChart>
      <c:barChart>
        <c:barDir val="col"/>
        <c:grouping val="clustered"/>
        <c:varyColors val="0"/>
        <c:ser>
          <c:idx val="1"/>
          <c:order val="1"/>
          <c:tx>
            <c:strRef>
              <c:f>ChartData!$L$981</c:f>
              <c:strCache>
                <c:ptCount val="1"/>
                <c:pt idx="0">
                  <c:v>of which: additional revenue from higher rates residential ² </c:v>
                </c:pt>
              </c:strCache>
            </c:strRef>
          </c:tx>
          <c:spPr>
            <a:pattFill prst="lgCheck">
              <a:fgClr>
                <a:schemeClr val="accent5">
                  <a:lumMod val="60000"/>
                  <a:lumOff val="40000"/>
                </a:schemeClr>
              </a:fgClr>
              <a:bgClr>
                <a:schemeClr val="accent6">
                  <a:lumMod val="20000"/>
                  <a:lumOff val="80000"/>
                </a:schemeClr>
              </a:bgClr>
            </a:pattFill>
            <a:ln>
              <a:noFill/>
            </a:ln>
            <a:effectLst/>
          </c:spPr>
          <c:invertIfNegative val="0"/>
          <c:cat>
            <c:strLit>
              <c:ptCount val="10"/>
              <c:pt idx="0">
                <c:v>1 
(most deprived)</c:v>
              </c:pt>
              <c:pt idx="1">
                <c:v>2</c:v>
              </c:pt>
              <c:pt idx="2">
                <c:v>3</c:v>
              </c:pt>
              <c:pt idx="3">
                <c:v>4</c:v>
              </c:pt>
              <c:pt idx="4">
                <c:v>5</c:v>
              </c:pt>
              <c:pt idx="5">
                <c:v>6</c:v>
              </c:pt>
              <c:pt idx="6">
                <c:v>7</c:v>
              </c:pt>
              <c:pt idx="7">
                <c:v>8</c:v>
              </c:pt>
              <c:pt idx="8">
                <c:v>9</c:v>
              </c:pt>
              <c:pt idx="9">
                <c:v>10
(least deprived)</c:v>
              </c:pt>
            </c:strLit>
          </c:cat>
          <c:val>
            <c:numRef>
              <c:f>ChartData!$L$982:$L$991</c:f>
              <c:numCache>
                <c:formatCode>0.0</c:formatCode>
                <c:ptCount val="10"/>
                <c:pt idx="0">
                  <c:v>2.9</c:v>
                </c:pt>
                <c:pt idx="1">
                  <c:v>4.2</c:v>
                </c:pt>
                <c:pt idx="2">
                  <c:v>4.4000000000000004</c:v>
                </c:pt>
                <c:pt idx="3">
                  <c:v>5.4</c:v>
                </c:pt>
                <c:pt idx="4">
                  <c:v>7</c:v>
                </c:pt>
                <c:pt idx="5">
                  <c:v>8.1</c:v>
                </c:pt>
                <c:pt idx="6">
                  <c:v>9.1999999999999993</c:v>
                </c:pt>
                <c:pt idx="7">
                  <c:v>9.6999999999999993</c:v>
                </c:pt>
                <c:pt idx="8">
                  <c:v>9.3000000000000007</c:v>
                </c:pt>
                <c:pt idx="9">
                  <c:v>9</c:v>
                </c:pt>
              </c:numCache>
            </c:numRef>
          </c:val>
          <c:extLst>
            <c:ext xmlns:c16="http://schemas.microsoft.com/office/drawing/2014/chart" uri="{C3380CC4-5D6E-409C-BE32-E72D297353CC}">
              <c16:uniqueId val="{00000001-3DBE-46AF-887F-00E021D06C7A}"/>
            </c:ext>
          </c:extLst>
        </c:ser>
        <c:dLbls>
          <c:showLegendKey val="0"/>
          <c:showVal val="0"/>
          <c:showCatName val="0"/>
          <c:showSerName val="0"/>
          <c:showPercent val="0"/>
          <c:showBubbleSize val="0"/>
        </c:dLbls>
        <c:gapWidth val="250"/>
        <c:axId val="1023113544"/>
        <c:axId val="1023123712"/>
      </c:barChart>
      <c:lineChart>
        <c:grouping val="standard"/>
        <c:varyColors val="0"/>
        <c:ser>
          <c:idx val="2"/>
          <c:order val="2"/>
          <c:tx>
            <c:strRef>
              <c:f>ChartData!$M$981</c:f>
              <c:strCache>
                <c:ptCount val="1"/>
                <c:pt idx="0">
                  <c:v>Average for residential</c:v>
                </c:pt>
              </c:strCache>
            </c:strRef>
          </c:tx>
          <c:spPr>
            <a:ln w="25400" cap="rnd">
              <a:solidFill>
                <a:srgbClr val="272262"/>
              </a:solidFill>
              <a:round/>
            </a:ln>
            <a:effectLst/>
          </c:spPr>
          <c:marker>
            <c:symbol val="none"/>
          </c:marker>
          <c:cat>
            <c:strRef>
              <c:f>ChartData!$J$982:$J$991</c:f>
              <c:strCache>
                <c:ptCount val="10"/>
                <c:pt idx="0">
                  <c:v>1 
(most deprived)</c:v>
                </c:pt>
                <c:pt idx="1">
                  <c:v>2</c:v>
                </c:pt>
                <c:pt idx="2">
                  <c:v>3</c:v>
                </c:pt>
                <c:pt idx="3">
                  <c:v>4</c:v>
                </c:pt>
                <c:pt idx="4">
                  <c:v>5</c:v>
                </c:pt>
                <c:pt idx="5">
                  <c:v>6</c:v>
                </c:pt>
                <c:pt idx="6">
                  <c:v>7</c:v>
                </c:pt>
                <c:pt idx="7">
                  <c:v>8</c:v>
                </c:pt>
                <c:pt idx="8">
                  <c:v>9</c:v>
                </c:pt>
                <c:pt idx="9">
                  <c:v>10
(least deprived)</c:v>
                </c:pt>
              </c:strCache>
            </c:strRef>
          </c:cat>
          <c:val>
            <c:numRef>
              <c:f>ChartData!$M$982:$M$991</c:f>
              <c:numCache>
                <c:formatCode>0.0</c:formatCode>
                <c:ptCount val="10"/>
                <c:pt idx="0">
                  <c:v>15.6</c:v>
                </c:pt>
                <c:pt idx="1">
                  <c:v>15.6</c:v>
                </c:pt>
                <c:pt idx="2">
                  <c:v>15.6</c:v>
                </c:pt>
                <c:pt idx="3">
                  <c:v>15.6</c:v>
                </c:pt>
                <c:pt idx="4">
                  <c:v>15.6</c:v>
                </c:pt>
                <c:pt idx="5">
                  <c:v>15.6</c:v>
                </c:pt>
                <c:pt idx="6">
                  <c:v>15.6</c:v>
                </c:pt>
                <c:pt idx="7">
                  <c:v>15.6</c:v>
                </c:pt>
                <c:pt idx="8">
                  <c:v>15.6</c:v>
                </c:pt>
                <c:pt idx="9">
                  <c:v>15.6</c:v>
                </c:pt>
              </c:numCache>
            </c:numRef>
          </c:val>
          <c:smooth val="0"/>
          <c:extLst>
            <c:ext xmlns:c16="http://schemas.microsoft.com/office/drawing/2014/chart" uri="{C3380CC4-5D6E-409C-BE32-E72D297353CC}">
              <c16:uniqueId val="{00000002-3DBE-46AF-887F-00E021D06C7A}"/>
            </c:ext>
          </c:extLst>
        </c:ser>
        <c:ser>
          <c:idx val="3"/>
          <c:order val="3"/>
          <c:tx>
            <c:strRef>
              <c:f>ChartData!$N$981</c:f>
              <c:strCache>
                <c:ptCount val="1"/>
                <c:pt idx="0">
                  <c:v>Average for additional revenue from higher rates residential ² </c:v>
                </c:pt>
              </c:strCache>
            </c:strRef>
          </c:tx>
          <c:spPr>
            <a:ln w="25400" cap="rnd">
              <a:solidFill>
                <a:srgbClr val="272262"/>
              </a:solidFill>
              <a:prstDash val="sysDash"/>
              <a:round/>
            </a:ln>
            <a:effectLst/>
          </c:spPr>
          <c:marker>
            <c:symbol val="none"/>
          </c:marker>
          <c:cat>
            <c:strRef>
              <c:f>ChartData!$J$982:$J$991</c:f>
              <c:strCache>
                <c:ptCount val="10"/>
                <c:pt idx="0">
                  <c:v>1 
(most deprived)</c:v>
                </c:pt>
                <c:pt idx="1">
                  <c:v>2</c:v>
                </c:pt>
                <c:pt idx="2">
                  <c:v>3</c:v>
                </c:pt>
                <c:pt idx="3">
                  <c:v>4</c:v>
                </c:pt>
                <c:pt idx="4">
                  <c:v>5</c:v>
                </c:pt>
                <c:pt idx="5">
                  <c:v>6</c:v>
                </c:pt>
                <c:pt idx="6">
                  <c:v>7</c:v>
                </c:pt>
                <c:pt idx="7">
                  <c:v>8</c:v>
                </c:pt>
                <c:pt idx="8">
                  <c:v>9</c:v>
                </c:pt>
                <c:pt idx="9">
                  <c:v>10
(least deprived)</c:v>
                </c:pt>
              </c:strCache>
            </c:strRef>
          </c:cat>
          <c:val>
            <c:numRef>
              <c:f>ChartData!$N$982:$N$991</c:f>
              <c:numCache>
                <c:formatCode>0.0</c:formatCode>
                <c:ptCount val="10"/>
                <c:pt idx="0">
                  <c:v>6.9</c:v>
                </c:pt>
                <c:pt idx="1">
                  <c:v>6.9</c:v>
                </c:pt>
                <c:pt idx="2">
                  <c:v>6.9</c:v>
                </c:pt>
                <c:pt idx="3">
                  <c:v>6.9</c:v>
                </c:pt>
                <c:pt idx="4">
                  <c:v>6.9</c:v>
                </c:pt>
                <c:pt idx="5">
                  <c:v>6.9</c:v>
                </c:pt>
                <c:pt idx="6">
                  <c:v>6.9</c:v>
                </c:pt>
                <c:pt idx="7">
                  <c:v>6.9</c:v>
                </c:pt>
                <c:pt idx="8">
                  <c:v>6.9</c:v>
                </c:pt>
                <c:pt idx="9">
                  <c:v>6.9</c:v>
                </c:pt>
              </c:numCache>
            </c:numRef>
          </c:val>
          <c:smooth val="0"/>
          <c:extLst>
            <c:ext xmlns:c16="http://schemas.microsoft.com/office/drawing/2014/chart" uri="{C3380CC4-5D6E-409C-BE32-E72D297353CC}">
              <c16:uniqueId val="{00000003-3DBE-46AF-887F-00E021D06C7A}"/>
            </c:ext>
          </c:extLst>
        </c:ser>
        <c:dLbls>
          <c:showLegendKey val="0"/>
          <c:showVal val="0"/>
          <c:showCatName val="0"/>
          <c:showSerName val="0"/>
          <c:showPercent val="0"/>
          <c:showBubbleSize val="0"/>
        </c:dLbls>
        <c:marker val="1"/>
        <c:smooth val="0"/>
        <c:axId val="1023113544"/>
        <c:axId val="1023123712"/>
      </c:lineChart>
      <c:catAx>
        <c:axId val="836316104"/>
        <c:scaling>
          <c:orientation val="minMax"/>
        </c:scaling>
        <c:delete val="0"/>
        <c:axPos val="b"/>
        <c:title>
          <c:tx>
            <c:strRef>
              <c:f>ChartData!$K$979</c:f>
              <c:strCache>
                <c:ptCount val="1"/>
                <c:pt idx="0">
                  <c:v>WIMD tenth</c:v>
                </c:pt>
              </c:strCache>
            </c:strRef>
          </c:tx>
          <c:layout>
            <c:manualLayout>
              <c:xMode val="edge"/>
              <c:yMode val="edge"/>
              <c:x val="0.42766580553413669"/>
              <c:y val="0.7814840607066121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tickLblSkip val="1"/>
        <c:noMultiLvlLbl val="0"/>
      </c:catAx>
      <c:valAx>
        <c:axId val="836316432"/>
        <c:scaling>
          <c:orientation val="minMax"/>
        </c:scaling>
        <c:delete val="0"/>
        <c:axPos val="l"/>
        <c:majorGridlines>
          <c:spPr>
            <a:ln w="6350"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valAx>
        <c:axId val="1023123712"/>
        <c:scaling>
          <c:orientation val="minMax"/>
          <c:max val="35"/>
        </c:scaling>
        <c:delete val="1"/>
        <c:axPos val="r"/>
        <c:numFmt formatCode="0.0" sourceLinked="1"/>
        <c:majorTickMark val="out"/>
        <c:minorTickMark val="none"/>
        <c:tickLblPos val="nextTo"/>
        <c:crossAx val="1023113544"/>
        <c:crosses val="max"/>
        <c:crossBetween val="between"/>
      </c:valAx>
      <c:catAx>
        <c:axId val="1023113544"/>
        <c:scaling>
          <c:orientation val="minMax"/>
        </c:scaling>
        <c:delete val="1"/>
        <c:axPos val="b"/>
        <c:numFmt formatCode="General" sourceLinked="1"/>
        <c:majorTickMark val="out"/>
        <c:minorTickMark val="none"/>
        <c:tickLblPos val="nextTo"/>
        <c:crossAx val="1023123712"/>
        <c:crosses val="autoZero"/>
        <c:auto val="1"/>
        <c:lblAlgn val="ctr"/>
        <c:lblOffset val="100"/>
        <c:noMultiLvlLbl val="0"/>
      </c:catAx>
      <c:spPr>
        <a:noFill/>
        <a:ln>
          <a:noFill/>
        </a:ln>
        <a:effectLst/>
      </c:spPr>
    </c:plotArea>
    <c:legend>
      <c:legendPos val="t"/>
      <c:layout>
        <c:manualLayout>
          <c:xMode val="edge"/>
          <c:yMode val="edge"/>
          <c:x val="0.16608901371245677"/>
          <c:y val="0.11231546414533877"/>
          <c:w val="0.82679979512925428"/>
          <c:h val="0.18291970448138428"/>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950970718649516E-2"/>
          <c:y val="0.35597381652594634"/>
          <c:w val="0.84923519277875148"/>
          <c:h val="0.48402593049362813"/>
        </c:manualLayout>
      </c:layout>
      <c:barChart>
        <c:barDir val="col"/>
        <c:grouping val="clustered"/>
        <c:varyColors val="0"/>
        <c:ser>
          <c:idx val="0"/>
          <c:order val="0"/>
          <c:tx>
            <c:strRef>
              <c:f>ChartData!$K$1007</c:f>
              <c:strCache>
                <c:ptCount val="1"/>
                <c:pt idx="0">
                  <c:v>Percentage of transactions</c:v>
                </c:pt>
              </c:strCache>
            </c:strRef>
          </c:tx>
          <c:spPr>
            <a:solidFill>
              <a:schemeClr val="accent6">
                <a:lumMod val="60000"/>
                <a:lumOff val="40000"/>
              </a:schemeClr>
            </a:solidFill>
            <a:ln w="3175">
              <a:solidFill>
                <a:srgbClr val="000000"/>
              </a:solidFill>
            </a:ln>
            <a:effectLst/>
          </c:spPr>
          <c:invertIfNegative val="0"/>
          <c:cat>
            <c:strRef>
              <c:f>ChartData!$J$1008:$J$1017</c:f>
              <c:strCache>
                <c:ptCount val="10"/>
                <c:pt idx="0">
                  <c:v>1 
(most deprived)</c:v>
                </c:pt>
                <c:pt idx="1">
                  <c:v>2</c:v>
                </c:pt>
                <c:pt idx="2">
                  <c:v>3</c:v>
                </c:pt>
                <c:pt idx="3">
                  <c:v>4</c:v>
                </c:pt>
                <c:pt idx="4">
                  <c:v>5</c:v>
                </c:pt>
                <c:pt idx="5">
                  <c:v>6</c:v>
                </c:pt>
                <c:pt idx="6">
                  <c:v>7</c:v>
                </c:pt>
                <c:pt idx="7">
                  <c:v>8</c:v>
                </c:pt>
                <c:pt idx="8">
                  <c:v>9</c:v>
                </c:pt>
                <c:pt idx="9">
                  <c:v>10
(least deprived)</c:v>
                </c:pt>
              </c:strCache>
            </c:strRef>
          </c:cat>
          <c:val>
            <c:numRef>
              <c:f>ChartData!$K$1008:$K$1017</c:f>
              <c:numCache>
                <c:formatCode>0%</c:formatCode>
                <c:ptCount val="10"/>
                <c:pt idx="0">
                  <c:v>0.34300000000000003</c:v>
                </c:pt>
                <c:pt idx="1">
                  <c:v>0.315</c:v>
                </c:pt>
                <c:pt idx="2">
                  <c:v>0.28100000000000003</c:v>
                </c:pt>
                <c:pt idx="3">
                  <c:v>0.27700000000000002</c:v>
                </c:pt>
                <c:pt idx="4">
                  <c:v>0.23799999999999999</c:v>
                </c:pt>
                <c:pt idx="5">
                  <c:v>0.251</c:v>
                </c:pt>
                <c:pt idx="6">
                  <c:v>0.23499999999999999</c:v>
                </c:pt>
                <c:pt idx="7">
                  <c:v>0.21299999999999999</c:v>
                </c:pt>
                <c:pt idx="8">
                  <c:v>0.21199999999999999</c:v>
                </c:pt>
                <c:pt idx="9">
                  <c:v>0.17399999999999999</c:v>
                </c:pt>
              </c:numCache>
            </c:numRef>
          </c:val>
          <c:extLst>
            <c:ext xmlns:c16="http://schemas.microsoft.com/office/drawing/2014/chart" uri="{C3380CC4-5D6E-409C-BE32-E72D297353CC}">
              <c16:uniqueId val="{00000000-0691-49B3-90BB-9933B08D527B}"/>
            </c:ext>
          </c:extLst>
        </c:ser>
        <c:dLbls>
          <c:showLegendKey val="0"/>
          <c:showVal val="0"/>
          <c:showCatName val="0"/>
          <c:showSerName val="0"/>
          <c:showPercent val="0"/>
          <c:showBubbleSize val="0"/>
        </c:dLbls>
        <c:gapWidth val="50"/>
        <c:axId val="836316104"/>
        <c:axId val="836316432"/>
      </c:barChart>
      <c:lineChart>
        <c:grouping val="standard"/>
        <c:varyColors val="0"/>
        <c:ser>
          <c:idx val="1"/>
          <c:order val="1"/>
          <c:tx>
            <c:strRef>
              <c:f>ChartData!$L$1007</c:f>
              <c:strCache>
                <c:ptCount val="1"/>
                <c:pt idx="0">
                  <c:v>Average for higher rates residential</c:v>
                </c:pt>
              </c:strCache>
            </c:strRef>
          </c:tx>
          <c:spPr>
            <a:ln w="25400" cap="rnd">
              <a:solidFill>
                <a:srgbClr val="272262"/>
              </a:solidFill>
              <a:round/>
            </a:ln>
            <a:effectLst/>
          </c:spPr>
          <c:marker>
            <c:symbol val="none"/>
          </c:marker>
          <c:cat>
            <c:strRef>
              <c:f>ChartData!$J$1008:$J$1017</c:f>
              <c:strCache>
                <c:ptCount val="10"/>
                <c:pt idx="0">
                  <c:v>1 
(most deprived)</c:v>
                </c:pt>
                <c:pt idx="1">
                  <c:v>2</c:v>
                </c:pt>
                <c:pt idx="2">
                  <c:v>3</c:v>
                </c:pt>
                <c:pt idx="3">
                  <c:v>4</c:v>
                </c:pt>
                <c:pt idx="4">
                  <c:v>5</c:v>
                </c:pt>
                <c:pt idx="5">
                  <c:v>6</c:v>
                </c:pt>
                <c:pt idx="6">
                  <c:v>7</c:v>
                </c:pt>
                <c:pt idx="7">
                  <c:v>8</c:v>
                </c:pt>
                <c:pt idx="8">
                  <c:v>9</c:v>
                </c:pt>
                <c:pt idx="9">
                  <c:v>10
(least deprived)</c:v>
                </c:pt>
              </c:strCache>
            </c:strRef>
          </c:cat>
          <c:val>
            <c:numRef>
              <c:f>ChartData!$L$1008:$L$1017</c:f>
              <c:numCache>
                <c:formatCode>0%</c:formatCode>
                <c:ptCount val="10"/>
                <c:pt idx="0">
                  <c:v>0.245</c:v>
                </c:pt>
                <c:pt idx="1">
                  <c:v>0.245</c:v>
                </c:pt>
                <c:pt idx="2">
                  <c:v>0.245</c:v>
                </c:pt>
                <c:pt idx="3">
                  <c:v>0.245</c:v>
                </c:pt>
                <c:pt idx="4">
                  <c:v>0.245</c:v>
                </c:pt>
                <c:pt idx="5">
                  <c:v>0.245</c:v>
                </c:pt>
                <c:pt idx="6">
                  <c:v>0.245</c:v>
                </c:pt>
                <c:pt idx="7">
                  <c:v>0.245</c:v>
                </c:pt>
                <c:pt idx="8">
                  <c:v>0.245</c:v>
                </c:pt>
                <c:pt idx="9">
                  <c:v>0.245</c:v>
                </c:pt>
              </c:numCache>
            </c:numRef>
          </c:val>
          <c:smooth val="0"/>
          <c:extLst>
            <c:ext xmlns:c16="http://schemas.microsoft.com/office/drawing/2014/chart" uri="{C3380CC4-5D6E-409C-BE32-E72D297353CC}">
              <c16:uniqueId val="{00000001-0691-49B3-90BB-9933B08D527B}"/>
            </c:ext>
          </c:extLst>
        </c:ser>
        <c:dLbls>
          <c:showLegendKey val="0"/>
          <c:showVal val="0"/>
          <c:showCatName val="0"/>
          <c:showSerName val="0"/>
          <c:showPercent val="0"/>
          <c:showBubbleSize val="0"/>
        </c:dLbls>
        <c:marker val="1"/>
        <c:smooth val="0"/>
        <c:axId val="836316104"/>
        <c:axId val="836316432"/>
      </c:lineChart>
      <c:catAx>
        <c:axId val="836316104"/>
        <c:scaling>
          <c:orientation val="minMax"/>
        </c:scaling>
        <c:delete val="0"/>
        <c:axPos val="b"/>
        <c:title>
          <c:tx>
            <c:strRef>
              <c:f>ChartData!$K$1004</c:f>
              <c:strCache>
                <c:ptCount val="1"/>
                <c:pt idx="0">
                  <c:v>WIMD tenth</c:v>
                </c:pt>
              </c:strCache>
            </c:strRef>
          </c:tx>
          <c:layout>
            <c:manualLayout>
              <c:xMode val="edge"/>
              <c:yMode val="edge"/>
              <c:x val="0.43848885236523283"/>
              <c:y val="0.934326808828212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tickLblSkip val="1"/>
        <c:noMultiLvlLbl val="0"/>
      </c:catAx>
      <c:valAx>
        <c:axId val="836316432"/>
        <c:scaling>
          <c:orientation val="minMax"/>
          <c:max val="0.35000000000000003"/>
        </c:scaling>
        <c:delete val="0"/>
        <c:axPos val="l"/>
        <c:majorGridlines>
          <c:spPr>
            <a:ln w="6350"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63665004986547"/>
          <c:y val="0.36880453376163802"/>
          <c:w val="0.83960950077633401"/>
          <c:h val="0.49333222765409079"/>
        </c:manualLayout>
      </c:layout>
      <c:barChart>
        <c:barDir val="col"/>
        <c:grouping val="clustered"/>
        <c:varyColors val="0"/>
        <c:ser>
          <c:idx val="0"/>
          <c:order val="0"/>
          <c:tx>
            <c:strRef>
              <c:f>ChartData!$K$957</c:f>
              <c:strCache>
                <c:ptCount val="1"/>
                <c:pt idx="0">
                  <c:v>Residential</c:v>
                </c:pt>
              </c:strCache>
            </c:strRef>
          </c:tx>
          <c:spPr>
            <a:solidFill>
              <a:schemeClr val="accent5">
                <a:lumMod val="60000"/>
                <a:lumOff val="40000"/>
              </a:schemeClr>
            </a:solidFill>
            <a:ln>
              <a:noFill/>
            </a:ln>
            <a:effectLst/>
          </c:spPr>
          <c:invertIfNegative val="0"/>
          <c:cat>
            <c:strRef>
              <c:f>ChartData!$J$958:$J$967</c:f>
              <c:strCache>
                <c:ptCount val="10"/>
                <c:pt idx="0">
                  <c:v>1 
(most deprived)</c:v>
                </c:pt>
                <c:pt idx="1">
                  <c:v>2</c:v>
                </c:pt>
                <c:pt idx="2">
                  <c:v>3</c:v>
                </c:pt>
                <c:pt idx="3">
                  <c:v>4</c:v>
                </c:pt>
                <c:pt idx="4">
                  <c:v>5</c:v>
                </c:pt>
                <c:pt idx="5">
                  <c:v>6</c:v>
                </c:pt>
                <c:pt idx="6">
                  <c:v>7</c:v>
                </c:pt>
                <c:pt idx="7">
                  <c:v>8</c:v>
                </c:pt>
                <c:pt idx="8">
                  <c:v>9</c:v>
                </c:pt>
                <c:pt idx="9">
                  <c:v>10
(least deprived)</c:v>
                </c:pt>
              </c:strCache>
            </c:strRef>
          </c:cat>
          <c:val>
            <c:numRef>
              <c:f>ChartData!$K$958:$K$967</c:f>
              <c:numCache>
                <c:formatCode>#,##0</c:formatCode>
                <c:ptCount val="10"/>
                <c:pt idx="0">
                  <c:v>2540</c:v>
                </c:pt>
                <c:pt idx="1">
                  <c:v>3660</c:v>
                </c:pt>
                <c:pt idx="2">
                  <c:v>4230</c:v>
                </c:pt>
                <c:pt idx="3">
                  <c:v>4550</c:v>
                </c:pt>
                <c:pt idx="4">
                  <c:v>5140</c:v>
                </c:pt>
                <c:pt idx="5">
                  <c:v>5340</c:v>
                </c:pt>
                <c:pt idx="6">
                  <c:v>5600</c:v>
                </c:pt>
                <c:pt idx="7">
                  <c:v>5470</c:v>
                </c:pt>
                <c:pt idx="8">
                  <c:v>5710</c:v>
                </c:pt>
                <c:pt idx="9">
                  <c:v>5380</c:v>
                </c:pt>
              </c:numCache>
            </c:numRef>
          </c:val>
          <c:extLst>
            <c:ext xmlns:c16="http://schemas.microsoft.com/office/drawing/2014/chart" uri="{C3380CC4-5D6E-409C-BE32-E72D297353CC}">
              <c16:uniqueId val="{00000000-E661-470D-A6EB-6FAA2F42393E}"/>
            </c:ext>
          </c:extLst>
        </c:ser>
        <c:dLbls>
          <c:showLegendKey val="0"/>
          <c:showVal val="0"/>
          <c:showCatName val="0"/>
          <c:showSerName val="0"/>
          <c:showPercent val="0"/>
          <c:showBubbleSize val="0"/>
        </c:dLbls>
        <c:gapWidth val="50"/>
        <c:axId val="836316104"/>
        <c:axId val="836316432"/>
      </c:barChart>
      <c:barChart>
        <c:barDir val="col"/>
        <c:grouping val="clustered"/>
        <c:varyColors val="0"/>
        <c:ser>
          <c:idx val="1"/>
          <c:order val="1"/>
          <c:tx>
            <c:strRef>
              <c:f>ChartData!$L$957</c:f>
              <c:strCache>
                <c:ptCount val="1"/>
                <c:pt idx="0">
                  <c:v>of which: higher rates residential</c:v>
                </c:pt>
              </c:strCache>
            </c:strRef>
          </c:tx>
          <c:spPr>
            <a:pattFill prst="lgCheck">
              <a:fgClr>
                <a:schemeClr val="accent5">
                  <a:lumMod val="60000"/>
                  <a:lumOff val="40000"/>
                </a:schemeClr>
              </a:fgClr>
              <a:bgClr>
                <a:schemeClr val="accent6">
                  <a:lumMod val="20000"/>
                  <a:lumOff val="80000"/>
                </a:schemeClr>
              </a:bgClr>
            </a:pattFill>
            <a:ln>
              <a:noFill/>
            </a:ln>
            <a:effectLst/>
          </c:spPr>
          <c:invertIfNegative val="0"/>
          <c:cat>
            <c:strLit>
              <c:ptCount val="10"/>
              <c:pt idx="0">
                <c:v>1 
(most deprived)</c:v>
              </c:pt>
              <c:pt idx="1">
                <c:v>2</c:v>
              </c:pt>
              <c:pt idx="2">
                <c:v>3</c:v>
              </c:pt>
              <c:pt idx="3">
                <c:v>4</c:v>
              </c:pt>
              <c:pt idx="4">
                <c:v>5</c:v>
              </c:pt>
              <c:pt idx="5">
                <c:v>6</c:v>
              </c:pt>
              <c:pt idx="6">
                <c:v>7</c:v>
              </c:pt>
              <c:pt idx="7">
                <c:v>8</c:v>
              </c:pt>
              <c:pt idx="8">
                <c:v>9</c:v>
              </c:pt>
              <c:pt idx="9">
                <c:v>10
(least deprived)</c:v>
              </c:pt>
            </c:strLit>
          </c:cat>
          <c:val>
            <c:numRef>
              <c:f>ChartData!$L$958:$L$967</c:f>
              <c:numCache>
                <c:formatCode>#,##0</c:formatCode>
                <c:ptCount val="10"/>
                <c:pt idx="0">
                  <c:v>870</c:v>
                </c:pt>
                <c:pt idx="1">
                  <c:v>1150</c:v>
                </c:pt>
                <c:pt idx="2">
                  <c:v>1190</c:v>
                </c:pt>
                <c:pt idx="3">
                  <c:v>1260</c:v>
                </c:pt>
                <c:pt idx="4">
                  <c:v>1230</c:v>
                </c:pt>
                <c:pt idx="5">
                  <c:v>1340</c:v>
                </c:pt>
                <c:pt idx="6">
                  <c:v>1320</c:v>
                </c:pt>
                <c:pt idx="7">
                  <c:v>1170</c:v>
                </c:pt>
                <c:pt idx="8">
                  <c:v>1210</c:v>
                </c:pt>
                <c:pt idx="9">
                  <c:v>940</c:v>
                </c:pt>
              </c:numCache>
            </c:numRef>
          </c:val>
          <c:extLst>
            <c:ext xmlns:c16="http://schemas.microsoft.com/office/drawing/2014/chart" uri="{C3380CC4-5D6E-409C-BE32-E72D297353CC}">
              <c16:uniqueId val="{00000001-E661-470D-A6EB-6FAA2F42393E}"/>
            </c:ext>
          </c:extLst>
        </c:ser>
        <c:dLbls>
          <c:showLegendKey val="0"/>
          <c:showVal val="0"/>
          <c:showCatName val="0"/>
          <c:showSerName val="0"/>
          <c:showPercent val="0"/>
          <c:showBubbleSize val="0"/>
        </c:dLbls>
        <c:gapWidth val="250"/>
        <c:axId val="1023113544"/>
        <c:axId val="1023123712"/>
      </c:barChart>
      <c:lineChart>
        <c:grouping val="standard"/>
        <c:varyColors val="0"/>
        <c:ser>
          <c:idx val="2"/>
          <c:order val="2"/>
          <c:tx>
            <c:strRef>
              <c:f>ChartData!$M$957</c:f>
              <c:strCache>
                <c:ptCount val="1"/>
                <c:pt idx="0">
                  <c:v>Average for residential</c:v>
                </c:pt>
              </c:strCache>
            </c:strRef>
          </c:tx>
          <c:spPr>
            <a:ln w="28575" cap="rnd">
              <a:solidFill>
                <a:srgbClr val="272262"/>
              </a:solidFill>
              <a:round/>
            </a:ln>
            <a:effectLst/>
          </c:spPr>
          <c:marker>
            <c:symbol val="none"/>
          </c:marker>
          <c:cat>
            <c:strRef>
              <c:f>ChartData!$J$958:$J$967</c:f>
              <c:strCache>
                <c:ptCount val="10"/>
                <c:pt idx="0">
                  <c:v>1 
(most deprived)</c:v>
                </c:pt>
                <c:pt idx="1">
                  <c:v>2</c:v>
                </c:pt>
                <c:pt idx="2">
                  <c:v>3</c:v>
                </c:pt>
                <c:pt idx="3">
                  <c:v>4</c:v>
                </c:pt>
                <c:pt idx="4">
                  <c:v>5</c:v>
                </c:pt>
                <c:pt idx="5">
                  <c:v>6</c:v>
                </c:pt>
                <c:pt idx="6">
                  <c:v>7</c:v>
                </c:pt>
                <c:pt idx="7">
                  <c:v>8</c:v>
                </c:pt>
                <c:pt idx="8">
                  <c:v>9</c:v>
                </c:pt>
                <c:pt idx="9">
                  <c:v>10
(least deprived)</c:v>
                </c:pt>
              </c:strCache>
            </c:strRef>
          </c:cat>
          <c:val>
            <c:numRef>
              <c:f>ChartData!$M$958:$M$967</c:f>
              <c:numCache>
                <c:formatCode>#,##0</c:formatCode>
                <c:ptCount val="10"/>
                <c:pt idx="0">
                  <c:v>4760</c:v>
                </c:pt>
                <c:pt idx="1">
                  <c:v>4760</c:v>
                </c:pt>
                <c:pt idx="2">
                  <c:v>4760</c:v>
                </c:pt>
                <c:pt idx="3">
                  <c:v>4760</c:v>
                </c:pt>
                <c:pt idx="4">
                  <c:v>4760</c:v>
                </c:pt>
                <c:pt idx="5">
                  <c:v>4760</c:v>
                </c:pt>
                <c:pt idx="6">
                  <c:v>4760</c:v>
                </c:pt>
                <c:pt idx="7">
                  <c:v>4760</c:v>
                </c:pt>
                <c:pt idx="8">
                  <c:v>4760</c:v>
                </c:pt>
                <c:pt idx="9">
                  <c:v>4760</c:v>
                </c:pt>
              </c:numCache>
            </c:numRef>
          </c:val>
          <c:smooth val="0"/>
          <c:extLst>
            <c:ext xmlns:c16="http://schemas.microsoft.com/office/drawing/2014/chart" uri="{C3380CC4-5D6E-409C-BE32-E72D297353CC}">
              <c16:uniqueId val="{00000002-E661-470D-A6EB-6FAA2F42393E}"/>
            </c:ext>
          </c:extLst>
        </c:ser>
        <c:ser>
          <c:idx val="3"/>
          <c:order val="3"/>
          <c:tx>
            <c:strRef>
              <c:f>ChartData!$N$957</c:f>
              <c:strCache>
                <c:ptCount val="1"/>
                <c:pt idx="0">
                  <c:v>Average for higher rates residential</c:v>
                </c:pt>
              </c:strCache>
            </c:strRef>
          </c:tx>
          <c:spPr>
            <a:ln w="25400" cap="rnd">
              <a:solidFill>
                <a:srgbClr val="272262"/>
              </a:solidFill>
              <a:prstDash val="sysDash"/>
              <a:round/>
            </a:ln>
            <a:effectLst/>
          </c:spPr>
          <c:marker>
            <c:symbol val="none"/>
          </c:marker>
          <c:cat>
            <c:strRef>
              <c:f>ChartData!$J$958:$J$967</c:f>
              <c:strCache>
                <c:ptCount val="10"/>
                <c:pt idx="0">
                  <c:v>1 
(most deprived)</c:v>
                </c:pt>
                <c:pt idx="1">
                  <c:v>2</c:v>
                </c:pt>
                <c:pt idx="2">
                  <c:v>3</c:v>
                </c:pt>
                <c:pt idx="3">
                  <c:v>4</c:v>
                </c:pt>
                <c:pt idx="4">
                  <c:v>5</c:v>
                </c:pt>
                <c:pt idx="5">
                  <c:v>6</c:v>
                </c:pt>
                <c:pt idx="6">
                  <c:v>7</c:v>
                </c:pt>
                <c:pt idx="7">
                  <c:v>8</c:v>
                </c:pt>
                <c:pt idx="8">
                  <c:v>9</c:v>
                </c:pt>
                <c:pt idx="9">
                  <c:v>10
(least deprived)</c:v>
                </c:pt>
              </c:strCache>
            </c:strRef>
          </c:cat>
          <c:val>
            <c:numRef>
              <c:f>ChartData!$N$958:$N$967</c:f>
              <c:numCache>
                <c:formatCode>#,##0</c:formatCode>
                <c:ptCount val="10"/>
                <c:pt idx="0">
                  <c:v>1170</c:v>
                </c:pt>
                <c:pt idx="1">
                  <c:v>1170</c:v>
                </c:pt>
                <c:pt idx="2">
                  <c:v>1170</c:v>
                </c:pt>
                <c:pt idx="3">
                  <c:v>1170</c:v>
                </c:pt>
                <c:pt idx="4">
                  <c:v>1170</c:v>
                </c:pt>
                <c:pt idx="5">
                  <c:v>1170</c:v>
                </c:pt>
                <c:pt idx="6">
                  <c:v>1170</c:v>
                </c:pt>
                <c:pt idx="7">
                  <c:v>1170</c:v>
                </c:pt>
                <c:pt idx="8">
                  <c:v>1170</c:v>
                </c:pt>
                <c:pt idx="9">
                  <c:v>1170</c:v>
                </c:pt>
              </c:numCache>
            </c:numRef>
          </c:val>
          <c:smooth val="0"/>
          <c:extLst>
            <c:ext xmlns:c16="http://schemas.microsoft.com/office/drawing/2014/chart" uri="{C3380CC4-5D6E-409C-BE32-E72D297353CC}">
              <c16:uniqueId val="{00000003-E661-470D-A6EB-6FAA2F42393E}"/>
            </c:ext>
          </c:extLst>
        </c:ser>
        <c:dLbls>
          <c:showLegendKey val="0"/>
          <c:showVal val="0"/>
          <c:showCatName val="0"/>
          <c:showSerName val="0"/>
          <c:showPercent val="0"/>
          <c:showBubbleSize val="0"/>
        </c:dLbls>
        <c:marker val="1"/>
        <c:smooth val="0"/>
        <c:axId val="1023113544"/>
        <c:axId val="1023123712"/>
      </c:lineChart>
      <c:catAx>
        <c:axId val="836316104"/>
        <c:scaling>
          <c:orientation val="minMax"/>
        </c:scaling>
        <c:delete val="0"/>
        <c:axPos val="b"/>
        <c:title>
          <c:tx>
            <c:strRef>
              <c:f>ChartData!$K$955</c:f>
              <c:strCache>
                <c:ptCount val="1"/>
                <c:pt idx="0">
                  <c:v>WIMD tenth</c:v>
                </c:pt>
              </c:strCache>
            </c:strRef>
          </c:tx>
          <c:layout>
            <c:manualLayout>
              <c:xMode val="edge"/>
              <c:yMode val="edge"/>
              <c:x val="0.44676446280683235"/>
              <c:y val="0.934662960780519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tickLblSkip val="1"/>
        <c:noMultiLvlLbl val="0"/>
      </c:catAx>
      <c:valAx>
        <c:axId val="836316432"/>
        <c:scaling>
          <c:orientation val="minMax"/>
        </c:scaling>
        <c:delete val="0"/>
        <c:axPos val="l"/>
        <c:majorGridlines>
          <c:spPr>
            <a:ln w="6350"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valAx>
        <c:axId val="1023123712"/>
        <c:scaling>
          <c:orientation val="minMax"/>
          <c:max val="7000"/>
        </c:scaling>
        <c:delete val="1"/>
        <c:axPos val="r"/>
        <c:numFmt formatCode="#,##0" sourceLinked="1"/>
        <c:majorTickMark val="out"/>
        <c:minorTickMark val="none"/>
        <c:tickLblPos val="nextTo"/>
        <c:crossAx val="1023113544"/>
        <c:crosses val="max"/>
        <c:crossBetween val="between"/>
      </c:valAx>
      <c:catAx>
        <c:axId val="1023113544"/>
        <c:scaling>
          <c:orientation val="minMax"/>
        </c:scaling>
        <c:delete val="1"/>
        <c:axPos val="b"/>
        <c:numFmt formatCode="General" sourceLinked="1"/>
        <c:majorTickMark val="out"/>
        <c:minorTickMark val="none"/>
        <c:tickLblPos val="nextTo"/>
        <c:crossAx val="1023123712"/>
        <c:crosses val="autoZero"/>
        <c:auto val="1"/>
        <c:lblAlgn val="ctr"/>
        <c:lblOffset val="100"/>
        <c:noMultiLvlLbl val="0"/>
      </c:catAx>
      <c:spPr>
        <a:noFill/>
        <a:ln>
          <a:noFill/>
        </a:ln>
        <a:effectLst/>
      </c:spPr>
    </c:plotArea>
    <c:legend>
      <c:legendPos val="t"/>
      <c:layout>
        <c:manualLayout>
          <c:xMode val="edge"/>
          <c:yMode val="edge"/>
          <c:x val="0.4257539444965433"/>
          <c:y val="0.14825157888363252"/>
          <c:w val="0.57038699149743743"/>
          <c:h val="0.2035766090923689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3677903771778"/>
          <c:y val="0.28775458189590469"/>
          <c:w val="0.86018349142622885"/>
          <c:h val="0.43503102215518386"/>
        </c:manualLayout>
      </c:layout>
      <c:lineChart>
        <c:grouping val="standard"/>
        <c:varyColors val="0"/>
        <c:ser>
          <c:idx val="0"/>
          <c:order val="0"/>
          <c:tx>
            <c:strRef>
              <c:f>ChartData!$K$188</c:f>
              <c:strCache>
                <c:ptCount val="1"/>
                <c:pt idx="0">
                  <c:v>Non-residential: 2019-20</c:v>
                </c:pt>
              </c:strCache>
            </c:strRef>
          </c:tx>
          <c:spPr>
            <a:ln w="28575" cap="rnd">
              <a:solidFill>
                <a:schemeClr val="accent3">
                  <a:lumMod val="90000"/>
                </a:schemeClr>
              </a:solidFill>
              <a:prstDash val="dash"/>
              <a:round/>
            </a:ln>
            <a:effectLst/>
          </c:spPr>
          <c:marker>
            <c:symbol val="none"/>
          </c:marker>
          <c:cat>
            <c:strRef>
              <c:f>ChartData!$J$189:$J$200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ChartData!$K$189:$K$200</c:f>
              <c:numCache>
                <c:formatCode>#,##0</c:formatCode>
                <c:ptCount val="12"/>
                <c:pt idx="0">
                  <c:v>530</c:v>
                </c:pt>
                <c:pt idx="1">
                  <c:v>530</c:v>
                </c:pt>
                <c:pt idx="2">
                  <c:v>470</c:v>
                </c:pt>
                <c:pt idx="3">
                  <c:v>590</c:v>
                </c:pt>
                <c:pt idx="4">
                  <c:v>480</c:v>
                </c:pt>
                <c:pt idx="5">
                  <c:v>500</c:v>
                </c:pt>
                <c:pt idx="6">
                  <c:v>530</c:v>
                </c:pt>
                <c:pt idx="7">
                  <c:v>470</c:v>
                </c:pt>
                <c:pt idx="8">
                  <c:v>520</c:v>
                </c:pt>
                <c:pt idx="9">
                  <c:v>540</c:v>
                </c:pt>
                <c:pt idx="10">
                  <c:v>440</c:v>
                </c:pt>
                <c:pt idx="11">
                  <c:v>570</c:v>
                </c:pt>
              </c:numCache>
            </c:numRef>
          </c:val>
          <c:smooth val="0"/>
          <c:extLst>
            <c:ext xmlns:c16="http://schemas.microsoft.com/office/drawing/2014/chart" uri="{C3380CC4-5D6E-409C-BE32-E72D297353CC}">
              <c16:uniqueId val="{00000000-E9CC-4BE4-95C8-86ED1ADE4802}"/>
            </c:ext>
          </c:extLst>
        </c:ser>
        <c:ser>
          <c:idx val="2"/>
          <c:order val="1"/>
          <c:tx>
            <c:strRef>
              <c:f>ChartData!$L$188</c:f>
              <c:strCache>
                <c:ptCount val="1"/>
                <c:pt idx="0">
                  <c:v>Non-residential: 2020-21 (r) </c:v>
                </c:pt>
              </c:strCache>
            </c:strRef>
          </c:tx>
          <c:spPr>
            <a:ln w="28575" cap="rnd">
              <a:solidFill>
                <a:schemeClr val="accent3">
                  <a:lumMod val="90000"/>
                </a:schemeClr>
              </a:solidFill>
              <a:round/>
            </a:ln>
            <a:effectLst/>
          </c:spPr>
          <c:marker>
            <c:symbol val="none"/>
          </c:marker>
          <c:cat>
            <c:strRef>
              <c:f>ChartData!$J$189:$J$200</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ChartData!$L$189:$L$200</c:f>
              <c:numCache>
                <c:formatCode>#,##0</c:formatCode>
                <c:ptCount val="12"/>
                <c:pt idx="0">
                  <c:v>370</c:v>
                </c:pt>
                <c:pt idx="1">
                  <c:v>270</c:v>
                </c:pt>
                <c:pt idx="2">
                  <c:v>350</c:v>
                </c:pt>
                <c:pt idx="3">
                  <c:v>440</c:v>
                </c:pt>
                <c:pt idx="4">
                  <c:v>340</c:v>
                </c:pt>
                <c:pt idx="5">
                  <c:v>430</c:v>
                </c:pt>
                <c:pt idx="6">
                  <c:v>530</c:v>
                </c:pt>
                <c:pt idx="7">
                  <c:v>430</c:v>
                </c:pt>
                <c:pt idx="8">
                  <c:v>580</c:v>
                </c:pt>
                <c:pt idx="9">
                  <c:v>380</c:v>
                </c:pt>
                <c:pt idx="10">
                  <c:v>470</c:v>
                </c:pt>
                <c:pt idx="11">
                  <c:v>670</c:v>
                </c:pt>
              </c:numCache>
            </c:numRef>
          </c:val>
          <c:smooth val="0"/>
          <c:extLst>
            <c:ext xmlns:c16="http://schemas.microsoft.com/office/drawing/2014/chart" uri="{C3380CC4-5D6E-409C-BE32-E72D297353CC}">
              <c16:uniqueId val="{00000001-E9CC-4BE4-95C8-86ED1ADE4802}"/>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ChartData!$K$186</c:f>
              <c:strCache>
                <c:ptCount val="1"/>
                <c:pt idx="0">
                  <c:v>Month the transaction was effective</c:v>
                </c:pt>
              </c:strCache>
            </c:strRef>
          </c:tx>
          <c:layout>
            <c:manualLayout>
              <c:xMode val="edge"/>
              <c:yMode val="edge"/>
              <c:x val="0.35258532539805953"/>
              <c:y val="0.8016272562264249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7000"/>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46297953496553673"/>
          <c:y val="0.14100080860321165"/>
          <c:w val="0.50409865433487477"/>
          <c:h val="9.5701795480075832E-2"/>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extLst/>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69206608041773E-2"/>
          <c:y val="0.31801205647299069"/>
          <c:w val="0.88354675837501684"/>
          <c:h val="0.5326753981188761"/>
        </c:manualLayout>
      </c:layout>
      <c:barChart>
        <c:barDir val="col"/>
        <c:grouping val="clustered"/>
        <c:varyColors val="0"/>
        <c:ser>
          <c:idx val="0"/>
          <c:order val="0"/>
          <c:tx>
            <c:strRef>
              <c:f>ChartData!$K$1057</c:f>
              <c:strCache>
                <c:ptCount val="1"/>
                <c:pt idx="0">
                  <c:v>2018-19</c:v>
                </c:pt>
              </c:strCache>
            </c:strRef>
          </c:tx>
          <c:spPr>
            <a:solidFill>
              <a:schemeClr val="accent5">
                <a:lumMod val="20000"/>
                <a:lumOff val="80000"/>
              </a:schemeClr>
            </a:solidFill>
            <a:ln>
              <a:noFill/>
            </a:ln>
            <a:effectLst/>
          </c:spPr>
          <c:invertIfNegative val="0"/>
          <c:cat>
            <c:strRef>
              <c:f>ChartData!$J$1058:$J$1069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ChartData!$K$1058:$K$1069</c:f>
              <c:numCache>
                <c:formatCode>0%</c:formatCode>
                <c:ptCount val="12"/>
                <c:pt idx="0">
                  <c:v>0.105</c:v>
                </c:pt>
                <c:pt idx="1">
                  <c:v>7.1999999999999995E-2</c:v>
                </c:pt>
                <c:pt idx="2">
                  <c:v>5.8000000000000003E-2</c:v>
                </c:pt>
                <c:pt idx="3">
                  <c:v>7.4999999999999997E-2</c:v>
                </c:pt>
                <c:pt idx="4">
                  <c:v>0.05</c:v>
                </c:pt>
                <c:pt idx="5">
                  <c:v>0.04</c:v>
                </c:pt>
                <c:pt idx="6">
                  <c:v>2.8000000000000001E-2</c:v>
                </c:pt>
                <c:pt idx="7">
                  <c:v>3.5000000000000003E-2</c:v>
                </c:pt>
                <c:pt idx="8">
                  <c:v>1.2999999999999999E-2</c:v>
                </c:pt>
                <c:pt idx="9">
                  <c:v>2.5999999999999999E-2</c:v>
                </c:pt>
                <c:pt idx="10">
                  <c:v>1.2999999999999999E-2</c:v>
                </c:pt>
                <c:pt idx="11">
                  <c:v>2.8000000000000001E-2</c:v>
                </c:pt>
              </c:numCache>
            </c:numRef>
          </c:val>
          <c:extLst>
            <c:ext xmlns:c16="http://schemas.microsoft.com/office/drawing/2014/chart" uri="{C3380CC4-5D6E-409C-BE32-E72D297353CC}">
              <c16:uniqueId val="{00000000-63AF-470F-B617-A023ABE979C2}"/>
            </c:ext>
          </c:extLst>
        </c:ser>
        <c:ser>
          <c:idx val="1"/>
          <c:order val="1"/>
          <c:tx>
            <c:strRef>
              <c:f>ChartData!$L$1057</c:f>
              <c:strCache>
                <c:ptCount val="1"/>
                <c:pt idx="0">
                  <c:v>2019-20</c:v>
                </c:pt>
              </c:strCache>
            </c:strRef>
          </c:tx>
          <c:spPr>
            <a:solidFill>
              <a:schemeClr val="accent5">
                <a:lumMod val="40000"/>
                <a:lumOff val="60000"/>
              </a:schemeClr>
            </a:solidFill>
            <a:ln>
              <a:noFill/>
            </a:ln>
            <a:effectLst/>
          </c:spPr>
          <c:invertIfNegative val="0"/>
          <c:cat>
            <c:strRef>
              <c:f>ChartData!$J$1058:$J$1069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ChartData!$L$1058:$L$1069</c:f>
              <c:numCache>
                <c:formatCode>0%</c:formatCode>
                <c:ptCount val="12"/>
                <c:pt idx="0">
                  <c:v>1.4999999999999999E-2</c:v>
                </c:pt>
                <c:pt idx="1">
                  <c:v>1.7999999999999999E-2</c:v>
                </c:pt>
                <c:pt idx="2">
                  <c:v>3.3000000000000002E-2</c:v>
                </c:pt>
                <c:pt idx="3">
                  <c:v>1.2E-2</c:v>
                </c:pt>
                <c:pt idx="4">
                  <c:v>2.7E-2</c:v>
                </c:pt>
                <c:pt idx="5">
                  <c:v>1.2E-2</c:v>
                </c:pt>
                <c:pt idx="6">
                  <c:v>1.4999999999999999E-2</c:v>
                </c:pt>
                <c:pt idx="7">
                  <c:v>2.5000000000000001E-2</c:v>
                </c:pt>
                <c:pt idx="8">
                  <c:v>4.0000000000000001E-3</c:v>
                </c:pt>
                <c:pt idx="9">
                  <c:v>3.4000000000000002E-2</c:v>
                </c:pt>
                <c:pt idx="10">
                  <c:v>2.5000000000000001E-2</c:v>
                </c:pt>
                <c:pt idx="11">
                  <c:v>1.0999999999999999E-2</c:v>
                </c:pt>
              </c:numCache>
            </c:numRef>
          </c:val>
          <c:extLst>
            <c:ext xmlns:c16="http://schemas.microsoft.com/office/drawing/2014/chart" uri="{C3380CC4-5D6E-409C-BE32-E72D297353CC}">
              <c16:uniqueId val="{00000001-63AF-470F-B617-A023ABE979C2}"/>
            </c:ext>
          </c:extLst>
        </c:ser>
        <c:ser>
          <c:idx val="2"/>
          <c:order val="2"/>
          <c:tx>
            <c:strRef>
              <c:f>ChartData!$M$1057</c:f>
              <c:strCache>
                <c:ptCount val="1"/>
                <c:pt idx="0">
                  <c:v>2020-21</c:v>
                </c:pt>
              </c:strCache>
            </c:strRef>
          </c:tx>
          <c:spPr>
            <a:solidFill>
              <a:schemeClr val="accent4">
                <a:lumMod val="50000"/>
              </a:schemeClr>
            </a:solidFill>
            <a:ln>
              <a:noFill/>
            </a:ln>
            <a:effectLst/>
          </c:spPr>
          <c:invertIfNegative val="0"/>
          <c:cat>
            <c:strRef>
              <c:f>ChartData!$J$1058:$J$1069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ChartData!$M$1058:$M$1069</c:f>
              <c:numCache>
                <c:formatCode>0%</c:formatCode>
                <c:ptCount val="12"/>
                <c:pt idx="0">
                  <c:v>0.02</c:v>
                </c:pt>
                <c:pt idx="1">
                  <c:v>1.7000000000000001E-2</c:v>
                </c:pt>
                <c:pt idx="2">
                  <c:v>1.4E-2</c:v>
                </c:pt>
                <c:pt idx="3">
                  <c:v>4.2999999999999997E-2</c:v>
                </c:pt>
                <c:pt idx="4">
                  <c:v>1.4999999999999999E-2</c:v>
                </c:pt>
                <c:pt idx="5">
                  <c:v>2.3E-2</c:v>
                </c:pt>
                <c:pt idx="6">
                  <c:v>4.7E-2</c:v>
                </c:pt>
                <c:pt idx="7">
                  <c:v>0.02</c:v>
                </c:pt>
                <c:pt idx="8">
                  <c:v>1.4E-2</c:v>
                </c:pt>
                <c:pt idx="9">
                  <c:v>3.4000000000000002E-2</c:v>
                </c:pt>
                <c:pt idx="10">
                  <c:v>3.4000000000000002E-2</c:v>
                </c:pt>
                <c:pt idx="11">
                  <c:v>2.8000000000000001E-2</c:v>
                </c:pt>
              </c:numCache>
            </c:numRef>
          </c:val>
          <c:extLst>
            <c:ext xmlns:c16="http://schemas.microsoft.com/office/drawing/2014/chart" uri="{C3380CC4-5D6E-409C-BE32-E72D297353CC}">
              <c16:uniqueId val="{00000002-63AF-470F-B617-A023ABE979C2}"/>
            </c:ext>
          </c:extLst>
        </c:ser>
        <c:ser>
          <c:idx val="3"/>
          <c:order val="3"/>
          <c:tx>
            <c:strRef>
              <c:f>ChartData!$N$1057</c:f>
              <c:strCache>
                <c:ptCount val="1"/>
                <c:pt idx="0">
                  <c:v>2021-22</c:v>
                </c:pt>
              </c:strCache>
            </c:strRef>
          </c:tx>
          <c:spPr>
            <a:solidFill>
              <a:srgbClr val="272262"/>
            </a:solidFill>
            <a:ln>
              <a:noFill/>
            </a:ln>
            <a:effectLst/>
          </c:spPr>
          <c:invertIfNegative val="0"/>
          <c:cat>
            <c:strRef>
              <c:f>ChartData!$J$1058:$J$1069</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ChartData!$N$1058:$N$1069</c:f>
              <c:numCache>
                <c:formatCode>General</c:formatCode>
                <c:ptCount val="12"/>
                <c:pt idx="0" formatCode="0%">
                  <c:v>3.6999999999999998E-2</c:v>
                </c:pt>
              </c:numCache>
            </c:numRef>
          </c:val>
          <c:extLst>
            <c:ext xmlns:c16="http://schemas.microsoft.com/office/drawing/2014/chart" uri="{C3380CC4-5D6E-409C-BE32-E72D297353CC}">
              <c16:uniqueId val="{00000003-63AF-470F-B617-A023ABE979C2}"/>
            </c:ext>
          </c:extLst>
        </c:ser>
        <c:dLbls>
          <c:showLegendKey val="0"/>
          <c:showVal val="0"/>
          <c:showCatName val="0"/>
          <c:showSerName val="0"/>
          <c:showPercent val="0"/>
          <c:showBubbleSize val="0"/>
        </c:dLbls>
        <c:gapWidth val="50"/>
        <c:axId val="770958368"/>
        <c:axId val="770964272"/>
      </c:barChart>
      <c:valAx>
        <c:axId val="770964272"/>
        <c:scaling>
          <c:orientation val="minMax"/>
          <c:max val="0.1200000000000000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2.0000000000000004E-2"/>
      </c:valAx>
      <c:catAx>
        <c:axId val="770958368"/>
        <c:scaling>
          <c:orientation val="minMax"/>
        </c:scaling>
        <c:delete val="0"/>
        <c:axPos val="b"/>
        <c:title>
          <c:tx>
            <c:strRef>
              <c:f>ChartData!$K$1053</c:f>
              <c:strCache>
                <c:ptCount val="1"/>
                <c:pt idx="0">
                  <c:v>Month the transaction was effective</c:v>
                </c:pt>
              </c:strCache>
            </c:strRef>
          </c:tx>
          <c:layout>
            <c:manualLayout>
              <c:xMode val="edge"/>
              <c:yMode val="edge"/>
              <c:x val="0.29394593251166418"/>
              <c:y val="0.9229160694065362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39704771480322493"/>
          <c:y val="0.21085449106891563"/>
          <c:w val="0.56056797599008878"/>
          <c:h val="8.7291482579640145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10111307977231"/>
          <c:y val="0.30152492180310764"/>
          <c:w val="0.8692149708028768"/>
          <c:h val="0.44676055746552945"/>
        </c:manualLayout>
      </c:layout>
      <c:barChart>
        <c:barDir val="col"/>
        <c:grouping val="clustered"/>
        <c:varyColors val="0"/>
        <c:ser>
          <c:idx val="0"/>
          <c:order val="0"/>
          <c:tx>
            <c:strRef>
              <c:f>ChartData!$K$1083</c:f>
              <c:strCache>
                <c:ptCount val="1"/>
                <c:pt idx="0">
                  <c:v>2018-19</c:v>
                </c:pt>
              </c:strCache>
            </c:strRef>
          </c:tx>
          <c:spPr>
            <a:solidFill>
              <a:schemeClr val="accent5">
                <a:lumMod val="20000"/>
                <a:lumOff val="80000"/>
              </a:schemeClr>
            </a:solidFill>
            <a:ln>
              <a:noFill/>
            </a:ln>
            <a:effectLst/>
          </c:spPr>
          <c:invertIfNegative val="0"/>
          <c:cat>
            <c:strRef>
              <c:f>ChartData!$J$1084:$J$1095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ChartData!$K$1084:$K$1095</c:f>
              <c:numCache>
                <c:formatCode>0%</c:formatCode>
                <c:ptCount val="12"/>
                <c:pt idx="0">
                  <c:v>0.29799999999999999</c:v>
                </c:pt>
                <c:pt idx="1">
                  <c:v>6.0999999999999999E-2</c:v>
                </c:pt>
                <c:pt idx="2">
                  <c:v>9.0999999999999998E-2</c:v>
                </c:pt>
                <c:pt idx="3">
                  <c:v>0.122</c:v>
                </c:pt>
                <c:pt idx="4">
                  <c:v>5.0999999999999997E-2</c:v>
                </c:pt>
                <c:pt idx="5">
                  <c:v>2.7E-2</c:v>
                </c:pt>
                <c:pt idx="6">
                  <c:v>2.4E-2</c:v>
                </c:pt>
                <c:pt idx="7">
                  <c:v>2.7E-2</c:v>
                </c:pt>
                <c:pt idx="8">
                  <c:v>5.0000000000000001E-3</c:v>
                </c:pt>
                <c:pt idx="9">
                  <c:v>2.5000000000000001E-2</c:v>
                </c:pt>
                <c:pt idx="10">
                  <c:v>3.5999999999999997E-2</c:v>
                </c:pt>
                <c:pt idx="11">
                  <c:v>1.7999999999999999E-2</c:v>
                </c:pt>
              </c:numCache>
            </c:numRef>
          </c:val>
          <c:extLst>
            <c:ext xmlns:c16="http://schemas.microsoft.com/office/drawing/2014/chart" uri="{C3380CC4-5D6E-409C-BE32-E72D297353CC}">
              <c16:uniqueId val="{00000000-D30D-45B5-B9C4-7148FE85583D}"/>
            </c:ext>
          </c:extLst>
        </c:ser>
        <c:ser>
          <c:idx val="1"/>
          <c:order val="1"/>
          <c:tx>
            <c:strRef>
              <c:f>ChartData!$L$1083</c:f>
              <c:strCache>
                <c:ptCount val="1"/>
                <c:pt idx="0">
                  <c:v>2019-20</c:v>
                </c:pt>
              </c:strCache>
            </c:strRef>
          </c:tx>
          <c:spPr>
            <a:solidFill>
              <a:schemeClr val="accent5">
                <a:lumMod val="40000"/>
                <a:lumOff val="60000"/>
              </a:schemeClr>
            </a:solidFill>
            <a:ln>
              <a:noFill/>
            </a:ln>
            <a:effectLst/>
          </c:spPr>
          <c:invertIfNegative val="0"/>
          <c:cat>
            <c:strRef>
              <c:f>ChartData!$J$1084:$J$1095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ChartData!$L$1084:$L$1095</c:f>
              <c:numCache>
                <c:formatCode>0%</c:formatCode>
                <c:ptCount val="12"/>
                <c:pt idx="0">
                  <c:v>-3.1E-2</c:v>
                </c:pt>
                <c:pt idx="1">
                  <c:v>1.4999999999999999E-2</c:v>
                </c:pt>
                <c:pt idx="2">
                  <c:v>8.8999999999999996E-2</c:v>
                </c:pt>
                <c:pt idx="3">
                  <c:v>1.0999999999999999E-2</c:v>
                </c:pt>
                <c:pt idx="4">
                  <c:v>3.1E-2</c:v>
                </c:pt>
                <c:pt idx="5">
                  <c:v>0.158</c:v>
                </c:pt>
                <c:pt idx="6">
                  <c:v>1.9E-2</c:v>
                </c:pt>
                <c:pt idx="7">
                  <c:v>1.2999999999999999E-2</c:v>
                </c:pt>
                <c:pt idx="8">
                  <c:v>-2E-3</c:v>
                </c:pt>
                <c:pt idx="9">
                  <c:v>0.26600000000000001</c:v>
                </c:pt>
                <c:pt idx="10">
                  <c:v>8.9999999999999993E-3</c:v>
                </c:pt>
                <c:pt idx="11">
                  <c:v>5.5E-2</c:v>
                </c:pt>
              </c:numCache>
            </c:numRef>
          </c:val>
          <c:extLst>
            <c:ext xmlns:c16="http://schemas.microsoft.com/office/drawing/2014/chart" uri="{C3380CC4-5D6E-409C-BE32-E72D297353CC}">
              <c16:uniqueId val="{00000001-D30D-45B5-B9C4-7148FE85583D}"/>
            </c:ext>
          </c:extLst>
        </c:ser>
        <c:ser>
          <c:idx val="2"/>
          <c:order val="2"/>
          <c:tx>
            <c:strRef>
              <c:f>ChartData!$M$1083</c:f>
              <c:strCache>
                <c:ptCount val="1"/>
                <c:pt idx="0">
                  <c:v>2020-21</c:v>
                </c:pt>
              </c:strCache>
            </c:strRef>
          </c:tx>
          <c:spPr>
            <a:solidFill>
              <a:schemeClr val="accent4">
                <a:lumMod val="50000"/>
              </a:schemeClr>
            </a:solidFill>
            <a:ln>
              <a:noFill/>
            </a:ln>
            <a:effectLst/>
          </c:spPr>
          <c:invertIfNegative val="0"/>
          <c:cat>
            <c:strRef>
              <c:f>ChartData!$J$1084:$J$1095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ChartData!$M$1084:$M$1095</c:f>
              <c:numCache>
                <c:formatCode>0%</c:formatCode>
                <c:ptCount val="12"/>
                <c:pt idx="0">
                  <c:v>2.1999999999999999E-2</c:v>
                </c:pt>
                <c:pt idx="1">
                  <c:v>1.7000000000000001E-2</c:v>
                </c:pt>
                <c:pt idx="2">
                  <c:v>1.6E-2</c:v>
                </c:pt>
                <c:pt idx="3">
                  <c:v>3.7999999999999999E-2</c:v>
                </c:pt>
                <c:pt idx="4">
                  <c:v>4.0000000000000001E-3</c:v>
                </c:pt>
                <c:pt idx="5">
                  <c:v>3.4000000000000002E-2</c:v>
                </c:pt>
                <c:pt idx="6">
                  <c:v>3.1E-2</c:v>
                </c:pt>
                <c:pt idx="7">
                  <c:v>2.5000000000000001E-2</c:v>
                </c:pt>
                <c:pt idx="8">
                  <c:v>2.7E-2</c:v>
                </c:pt>
                <c:pt idx="9">
                  <c:v>3.7999999999999999E-2</c:v>
                </c:pt>
                <c:pt idx="10">
                  <c:v>1.7999999999999999E-2</c:v>
                </c:pt>
                <c:pt idx="11">
                  <c:v>2.7E-2</c:v>
                </c:pt>
              </c:numCache>
            </c:numRef>
          </c:val>
          <c:extLst>
            <c:ext xmlns:c16="http://schemas.microsoft.com/office/drawing/2014/chart" uri="{C3380CC4-5D6E-409C-BE32-E72D297353CC}">
              <c16:uniqueId val="{00000002-D30D-45B5-B9C4-7148FE85583D}"/>
            </c:ext>
          </c:extLst>
        </c:ser>
        <c:ser>
          <c:idx val="3"/>
          <c:order val="3"/>
          <c:tx>
            <c:strRef>
              <c:f>ChartData!$N$1083</c:f>
              <c:strCache>
                <c:ptCount val="1"/>
                <c:pt idx="0">
                  <c:v>2021-22</c:v>
                </c:pt>
              </c:strCache>
            </c:strRef>
          </c:tx>
          <c:spPr>
            <a:solidFill>
              <a:srgbClr val="272262"/>
            </a:solidFill>
            <a:ln>
              <a:noFill/>
            </a:ln>
            <a:effectLst/>
          </c:spPr>
          <c:invertIfNegative val="0"/>
          <c:cat>
            <c:strRef>
              <c:f>ChartData!$J$1084:$J$1095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ChartData!$N$1084:$N$1095</c:f>
              <c:numCache>
                <c:formatCode>General</c:formatCode>
                <c:ptCount val="12"/>
                <c:pt idx="0" formatCode="0%">
                  <c:v>3.2000000000000001E-2</c:v>
                </c:pt>
              </c:numCache>
            </c:numRef>
          </c:val>
          <c:extLst>
            <c:ext xmlns:c16="http://schemas.microsoft.com/office/drawing/2014/chart" uri="{C3380CC4-5D6E-409C-BE32-E72D297353CC}">
              <c16:uniqueId val="{00000003-D30D-45B5-B9C4-7148FE85583D}"/>
            </c:ext>
          </c:extLst>
        </c:ser>
        <c:dLbls>
          <c:showLegendKey val="0"/>
          <c:showVal val="0"/>
          <c:showCatName val="0"/>
          <c:showSerName val="0"/>
          <c:showPercent val="0"/>
          <c:showBubbleSize val="0"/>
        </c:dLbls>
        <c:gapWidth val="50"/>
        <c:axId val="770958368"/>
        <c:axId val="770964272"/>
      </c:barChart>
      <c:valAx>
        <c:axId val="770964272"/>
        <c:scaling>
          <c:orientation val="minMax"/>
          <c:max val="0.30000000000000004"/>
          <c:min val="-5.000000000000001E-2"/>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000000000000001E-2"/>
      </c:valAx>
      <c:catAx>
        <c:axId val="770958368"/>
        <c:scaling>
          <c:orientation val="minMax"/>
        </c:scaling>
        <c:delete val="0"/>
        <c:axPos val="b"/>
        <c:title>
          <c:tx>
            <c:strRef>
              <c:f>ChartData!$K$1079</c:f>
              <c:strCache>
                <c:ptCount val="1"/>
                <c:pt idx="0">
                  <c:v>Month the transaction was effective</c:v>
                </c:pt>
              </c:strCache>
            </c:strRef>
          </c:tx>
          <c:layout>
            <c:manualLayout>
              <c:xMode val="edge"/>
              <c:yMode val="edge"/>
              <c:x val="0.32467040649394024"/>
              <c:y val="0.809391488886897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low"/>
        <c:spPr>
          <a:noFill/>
          <a:ln w="9525" cap="flat" cmpd="sng" algn="ctr">
            <a:solidFill>
              <a:srgbClr val="B2B2B2"/>
            </a:solidFill>
            <a:round/>
          </a:ln>
          <a:effectLst/>
        </c:spPr>
        <c:txPr>
          <a:bodyPr rot="0" spcFirstLastPara="1" vertOverflow="ellipsis" wrap="square" anchor="b"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38472557932415163"/>
          <c:y val="0.21511659278115297"/>
          <c:w val="0.57477126106900189"/>
          <c:h val="5.9698941659295214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94521717305793"/>
          <c:y val="0.19174642870446718"/>
          <c:w val="0.85228976158027536"/>
          <c:h val="0.31851629371070889"/>
        </c:manualLayout>
      </c:layout>
      <c:barChart>
        <c:barDir val="col"/>
        <c:grouping val="clustered"/>
        <c:varyColors val="0"/>
        <c:ser>
          <c:idx val="0"/>
          <c:order val="0"/>
          <c:tx>
            <c:strRef>
              <c:f>ChartData!$L$459</c:f>
              <c:strCache>
                <c:ptCount val="1"/>
                <c:pt idx="0">
                  <c:v>2018-19</c:v>
                </c:pt>
              </c:strCache>
            </c:strRef>
          </c:tx>
          <c:spPr>
            <a:solidFill>
              <a:schemeClr val="accent5">
                <a:lumMod val="20000"/>
                <a:lumOff val="80000"/>
              </a:schemeClr>
            </a:solidFill>
            <a:ln>
              <a:noFill/>
            </a:ln>
            <a:effectLst/>
          </c:spPr>
          <c:invertIfNegative val="0"/>
          <c:dLbls>
            <c:delete val="1"/>
          </c:dLbls>
          <c:cat>
            <c:multiLvlStrRef>
              <c:f>ChartData!$J$460:$K$465</c:f>
              <c:multiLvlStrCache>
                <c:ptCount val="6"/>
                <c:lvl>
                  <c:pt idx="0">
                    <c:v>Up to and including £250,000</c:v>
                  </c:pt>
                  <c:pt idx="1">
                    <c:v>£250,001 - £1m</c:v>
                  </c:pt>
                  <c:pt idx="2">
                    <c:v>More than £1m</c:v>
                  </c:pt>
                  <c:pt idx="4">
                    <c:v>No premium paid ²</c:v>
                  </c:pt>
                  <c:pt idx="5">
                    <c:v>Premium paid ² ³ </c:v>
                  </c:pt>
                </c:lvl>
                <c:lvl>
                  <c:pt idx="0">
                    <c:v>Non-rental value</c:v>
                  </c:pt>
                  <c:pt idx="4">
                    <c:v>Rental value</c:v>
                  </c:pt>
                </c:lvl>
              </c:multiLvlStrCache>
            </c:multiLvlStrRef>
          </c:cat>
          <c:val>
            <c:numRef>
              <c:f>ChartData!$L$460:$L$465</c:f>
              <c:numCache>
                <c:formatCode>#,##0</c:formatCode>
                <c:ptCount val="6"/>
                <c:pt idx="0">
                  <c:v>3153</c:v>
                </c:pt>
                <c:pt idx="1">
                  <c:v>1149</c:v>
                </c:pt>
                <c:pt idx="2">
                  <c:v>363</c:v>
                </c:pt>
                <c:pt idx="4">
                  <c:v>1515</c:v>
                </c:pt>
                <c:pt idx="5">
                  <c:v>180</c:v>
                </c:pt>
              </c:numCache>
            </c:numRef>
          </c:val>
          <c:extLst>
            <c:ext xmlns:c16="http://schemas.microsoft.com/office/drawing/2014/chart" uri="{C3380CC4-5D6E-409C-BE32-E72D297353CC}">
              <c16:uniqueId val="{00000000-98A3-434F-AFE9-65AF5E8A2601}"/>
            </c:ext>
          </c:extLst>
        </c:ser>
        <c:ser>
          <c:idx val="1"/>
          <c:order val="1"/>
          <c:tx>
            <c:strRef>
              <c:f>ChartData!$M$459</c:f>
              <c:strCache>
                <c:ptCount val="1"/>
                <c:pt idx="0">
                  <c:v>2019-20</c:v>
                </c:pt>
              </c:strCache>
            </c:strRef>
          </c:tx>
          <c:spPr>
            <a:solidFill>
              <a:schemeClr val="accent5">
                <a:lumMod val="60000"/>
                <a:lumOff val="40000"/>
              </a:schemeClr>
            </a:solidFill>
            <a:ln>
              <a:noFill/>
            </a:ln>
            <a:effectLst/>
          </c:spPr>
          <c:invertIfNegative val="0"/>
          <c:dLbls>
            <c:delete val="1"/>
          </c:dLbls>
          <c:cat>
            <c:multiLvlStrRef>
              <c:f>ChartData!$J$460:$K$465</c:f>
              <c:multiLvlStrCache>
                <c:ptCount val="6"/>
                <c:lvl>
                  <c:pt idx="0">
                    <c:v>Up to and including £250,000</c:v>
                  </c:pt>
                  <c:pt idx="1">
                    <c:v>£250,001 - £1m</c:v>
                  </c:pt>
                  <c:pt idx="2">
                    <c:v>More than £1m</c:v>
                  </c:pt>
                  <c:pt idx="4">
                    <c:v>No premium paid ²</c:v>
                  </c:pt>
                  <c:pt idx="5">
                    <c:v>Premium paid ² ³ </c:v>
                  </c:pt>
                </c:lvl>
                <c:lvl>
                  <c:pt idx="0">
                    <c:v>Non-rental value</c:v>
                  </c:pt>
                  <c:pt idx="4">
                    <c:v>Rental value</c:v>
                  </c:pt>
                </c:lvl>
              </c:multiLvlStrCache>
            </c:multiLvlStrRef>
          </c:cat>
          <c:val>
            <c:numRef>
              <c:f>ChartData!$M$460:$M$465</c:f>
              <c:numCache>
                <c:formatCode>#,##0</c:formatCode>
                <c:ptCount val="6"/>
                <c:pt idx="0">
                  <c:v>3134</c:v>
                </c:pt>
                <c:pt idx="1">
                  <c:v>1134</c:v>
                </c:pt>
                <c:pt idx="2">
                  <c:v>318</c:v>
                </c:pt>
                <c:pt idx="4">
                  <c:v>1570</c:v>
                </c:pt>
                <c:pt idx="5">
                  <c:v>176</c:v>
                </c:pt>
              </c:numCache>
            </c:numRef>
          </c:val>
          <c:extLst>
            <c:ext xmlns:c16="http://schemas.microsoft.com/office/drawing/2014/chart" uri="{C3380CC4-5D6E-409C-BE32-E72D297353CC}">
              <c16:uniqueId val="{00000001-98A3-434F-AFE9-65AF5E8A2601}"/>
            </c:ext>
          </c:extLst>
        </c:ser>
        <c:ser>
          <c:idx val="2"/>
          <c:order val="2"/>
          <c:tx>
            <c:strRef>
              <c:f>ChartData!$N$459</c:f>
              <c:strCache>
                <c:ptCount val="1"/>
                <c:pt idx="0">
                  <c:v>2020-21  (r)</c:v>
                </c:pt>
              </c:strCache>
            </c:strRef>
          </c:tx>
          <c:spPr>
            <a:solidFill>
              <a:srgbClr val="272262"/>
            </a:solidFill>
            <a:ln>
              <a:noFill/>
            </a:ln>
            <a:effectLst/>
          </c:spPr>
          <c:invertIfNegative val="0"/>
          <c:dLbls>
            <c:delete val="1"/>
          </c:dLbls>
          <c:cat>
            <c:multiLvlStrRef>
              <c:f>ChartData!$J$460:$K$465</c:f>
              <c:multiLvlStrCache>
                <c:ptCount val="6"/>
                <c:lvl>
                  <c:pt idx="0">
                    <c:v>Up to and including £250,000</c:v>
                  </c:pt>
                  <c:pt idx="1">
                    <c:v>£250,001 - £1m</c:v>
                  </c:pt>
                  <c:pt idx="2">
                    <c:v>More than £1m</c:v>
                  </c:pt>
                  <c:pt idx="4">
                    <c:v>No premium paid ²</c:v>
                  </c:pt>
                  <c:pt idx="5">
                    <c:v>Premium paid ² ³ </c:v>
                  </c:pt>
                </c:lvl>
                <c:lvl>
                  <c:pt idx="0">
                    <c:v>Non-rental value</c:v>
                  </c:pt>
                  <c:pt idx="4">
                    <c:v>Rental value</c:v>
                  </c:pt>
                </c:lvl>
              </c:multiLvlStrCache>
            </c:multiLvlStrRef>
          </c:cat>
          <c:val>
            <c:numRef>
              <c:f>ChartData!$N$460:$N$465</c:f>
              <c:numCache>
                <c:formatCode>#,##0</c:formatCode>
                <c:ptCount val="6"/>
                <c:pt idx="0">
                  <c:v>2827</c:v>
                </c:pt>
                <c:pt idx="1">
                  <c:v>979</c:v>
                </c:pt>
                <c:pt idx="2">
                  <c:v>280</c:v>
                </c:pt>
                <c:pt idx="4">
                  <c:v>1184</c:v>
                </c:pt>
                <c:pt idx="5">
                  <c:v>104</c:v>
                </c:pt>
              </c:numCache>
            </c:numRef>
          </c:val>
          <c:extLst>
            <c:ext xmlns:c16="http://schemas.microsoft.com/office/drawing/2014/chart" uri="{C3380CC4-5D6E-409C-BE32-E72D297353CC}">
              <c16:uniqueId val="{00000002-98A3-434F-AFE9-65AF5E8A2601}"/>
            </c:ext>
          </c:extLst>
        </c:ser>
        <c:dLbls>
          <c:showLegendKey val="0"/>
          <c:showVal val="1"/>
          <c:showCatName val="0"/>
          <c:showSerName val="0"/>
          <c:showPercent val="0"/>
          <c:showBubbleSize val="0"/>
        </c:dLbls>
        <c:gapWidth val="150"/>
        <c:axId val="770958368"/>
        <c:axId val="770964272"/>
      </c:barChart>
      <c:valAx>
        <c:axId val="770964272"/>
        <c:scaling>
          <c:orientation val="minMax"/>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1202118518727191"/>
          <c:y val="0.11968819212913701"/>
          <c:w val="0.43121766029246344"/>
          <c:h val="4.2216443312825251E-2"/>
        </c:manualLayout>
      </c:layout>
      <c:overlay val="0"/>
      <c:spPr>
        <a:solidFill>
          <a:srgbClr val="FFFFFF"/>
        </a:solid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64929725081286E-2"/>
          <c:y val="0.21643799920693366"/>
          <c:w val="0.89921696076079127"/>
          <c:h val="0.31074032290554315"/>
        </c:manualLayout>
      </c:layout>
      <c:barChart>
        <c:barDir val="col"/>
        <c:grouping val="clustered"/>
        <c:varyColors val="0"/>
        <c:ser>
          <c:idx val="0"/>
          <c:order val="0"/>
          <c:tx>
            <c:strRef>
              <c:f>ChartData!$L$493</c:f>
              <c:strCache>
                <c:ptCount val="1"/>
                <c:pt idx="0">
                  <c:v>2018-19</c:v>
                </c:pt>
              </c:strCache>
            </c:strRef>
          </c:tx>
          <c:spPr>
            <a:solidFill>
              <a:schemeClr val="accent5">
                <a:lumMod val="20000"/>
                <a:lumOff val="80000"/>
              </a:schemeClr>
            </a:solidFill>
            <a:ln>
              <a:noFill/>
            </a:ln>
            <a:effectLst/>
          </c:spPr>
          <c:invertIfNegative val="0"/>
          <c:dLbls>
            <c:delete val="1"/>
          </c:dLbls>
          <c:cat>
            <c:multiLvlStrRef>
              <c:f>ChartData!$J$494:$K$499</c:f>
              <c:multiLvlStrCache>
                <c:ptCount val="6"/>
                <c:lvl>
                  <c:pt idx="0">
                    <c:v>Up to and including £250,000</c:v>
                  </c:pt>
                  <c:pt idx="1">
                    <c:v>£250,001 - £1m</c:v>
                  </c:pt>
                  <c:pt idx="2">
                    <c:v>More than £1m</c:v>
                  </c:pt>
                  <c:pt idx="4">
                    <c:v>No premium paid ² </c:v>
                  </c:pt>
                  <c:pt idx="5">
                    <c:v>Premium paid ²  ³ </c:v>
                  </c:pt>
                </c:lvl>
                <c:lvl>
                  <c:pt idx="0">
                    <c:v>Non-rental value</c:v>
                  </c:pt>
                  <c:pt idx="4">
                    <c:v>Rental value</c:v>
                  </c:pt>
                </c:lvl>
              </c:multiLvlStrCache>
            </c:multiLvlStrRef>
          </c:cat>
          <c:val>
            <c:numRef>
              <c:f>ChartData!$L$494:$L$499</c:f>
              <c:numCache>
                <c:formatCode>#,##0.0</c:formatCode>
                <c:ptCount val="6"/>
                <c:pt idx="0">
                  <c:v>0.5</c:v>
                </c:pt>
                <c:pt idx="1">
                  <c:v>12.6</c:v>
                </c:pt>
                <c:pt idx="2">
                  <c:v>49.6</c:v>
                </c:pt>
                <c:pt idx="4">
                  <c:v>10</c:v>
                </c:pt>
                <c:pt idx="5">
                  <c:v>0.5</c:v>
                </c:pt>
              </c:numCache>
            </c:numRef>
          </c:val>
          <c:extLst>
            <c:ext xmlns:c16="http://schemas.microsoft.com/office/drawing/2014/chart" uri="{C3380CC4-5D6E-409C-BE32-E72D297353CC}">
              <c16:uniqueId val="{00000000-93CF-4B09-BB0F-DD521BB58F24}"/>
            </c:ext>
          </c:extLst>
        </c:ser>
        <c:ser>
          <c:idx val="1"/>
          <c:order val="1"/>
          <c:tx>
            <c:strRef>
              <c:f>ChartData!$M$493</c:f>
              <c:strCache>
                <c:ptCount val="1"/>
                <c:pt idx="0">
                  <c:v>2019-20</c:v>
                </c:pt>
              </c:strCache>
            </c:strRef>
          </c:tx>
          <c:spPr>
            <a:solidFill>
              <a:schemeClr val="accent5">
                <a:lumMod val="60000"/>
                <a:lumOff val="40000"/>
              </a:schemeClr>
            </a:solidFill>
            <a:ln>
              <a:noFill/>
            </a:ln>
            <a:effectLst/>
          </c:spPr>
          <c:invertIfNegative val="0"/>
          <c:dLbls>
            <c:delete val="1"/>
          </c:dLbls>
          <c:cat>
            <c:multiLvlStrRef>
              <c:f>ChartData!$J$494:$K$499</c:f>
              <c:multiLvlStrCache>
                <c:ptCount val="6"/>
                <c:lvl>
                  <c:pt idx="0">
                    <c:v>Up to and including £250,000</c:v>
                  </c:pt>
                  <c:pt idx="1">
                    <c:v>£250,001 - £1m</c:v>
                  </c:pt>
                  <c:pt idx="2">
                    <c:v>More than £1m</c:v>
                  </c:pt>
                  <c:pt idx="4">
                    <c:v>No premium paid ² </c:v>
                  </c:pt>
                  <c:pt idx="5">
                    <c:v>Premium paid ²  ³ </c:v>
                  </c:pt>
                </c:lvl>
                <c:lvl>
                  <c:pt idx="0">
                    <c:v>Non-rental value</c:v>
                  </c:pt>
                  <c:pt idx="4">
                    <c:v>Rental value</c:v>
                  </c:pt>
                </c:lvl>
              </c:multiLvlStrCache>
            </c:multiLvlStrRef>
          </c:cat>
          <c:val>
            <c:numRef>
              <c:f>ChartData!$M$494:$M$499</c:f>
              <c:numCache>
                <c:formatCode>#,##0.0</c:formatCode>
                <c:ptCount val="6"/>
                <c:pt idx="0">
                  <c:v>0.6</c:v>
                </c:pt>
                <c:pt idx="1">
                  <c:v>12.5</c:v>
                </c:pt>
                <c:pt idx="2">
                  <c:v>43</c:v>
                </c:pt>
                <c:pt idx="4">
                  <c:v>11.2</c:v>
                </c:pt>
                <c:pt idx="5">
                  <c:v>1.3</c:v>
                </c:pt>
              </c:numCache>
            </c:numRef>
          </c:val>
          <c:extLst>
            <c:ext xmlns:c16="http://schemas.microsoft.com/office/drawing/2014/chart" uri="{C3380CC4-5D6E-409C-BE32-E72D297353CC}">
              <c16:uniqueId val="{00000001-93CF-4B09-BB0F-DD521BB58F24}"/>
            </c:ext>
          </c:extLst>
        </c:ser>
        <c:ser>
          <c:idx val="2"/>
          <c:order val="2"/>
          <c:tx>
            <c:strRef>
              <c:f>ChartData!$N$493</c:f>
              <c:strCache>
                <c:ptCount val="1"/>
                <c:pt idx="0">
                  <c:v>2020-21 (r) </c:v>
                </c:pt>
              </c:strCache>
            </c:strRef>
          </c:tx>
          <c:spPr>
            <a:solidFill>
              <a:srgbClr val="002060"/>
            </a:solidFill>
            <a:ln>
              <a:noFill/>
            </a:ln>
            <a:effectLst/>
          </c:spPr>
          <c:invertIfNegative val="0"/>
          <c:dLbls>
            <c:delete val="1"/>
          </c:dLbls>
          <c:cat>
            <c:multiLvlStrRef>
              <c:f>ChartData!$J$494:$K$499</c:f>
              <c:multiLvlStrCache>
                <c:ptCount val="6"/>
                <c:lvl>
                  <c:pt idx="0">
                    <c:v>Up to and including £250,000</c:v>
                  </c:pt>
                  <c:pt idx="1">
                    <c:v>£250,001 - £1m</c:v>
                  </c:pt>
                  <c:pt idx="2">
                    <c:v>More than £1m</c:v>
                  </c:pt>
                  <c:pt idx="4">
                    <c:v>No premium paid ² </c:v>
                  </c:pt>
                  <c:pt idx="5">
                    <c:v>Premium paid ²  ³ </c:v>
                  </c:pt>
                </c:lvl>
                <c:lvl>
                  <c:pt idx="0">
                    <c:v>Non-rental value</c:v>
                  </c:pt>
                  <c:pt idx="4">
                    <c:v>Rental value</c:v>
                  </c:pt>
                </c:lvl>
              </c:multiLvlStrCache>
            </c:multiLvlStrRef>
          </c:cat>
          <c:val>
            <c:numRef>
              <c:f>ChartData!$N$494:$N$499</c:f>
              <c:numCache>
                <c:formatCode>#,##0.0</c:formatCode>
                <c:ptCount val="6"/>
                <c:pt idx="0">
                  <c:v>0.4</c:v>
                </c:pt>
                <c:pt idx="1">
                  <c:v>10.4</c:v>
                </c:pt>
                <c:pt idx="2">
                  <c:v>40</c:v>
                </c:pt>
                <c:pt idx="4">
                  <c:v>6.8</c:v>
                </c:pt>
                <c:pt idx="5">
                  <c:v>0.4</c:v>
                </c:pt>
              </c:numCache>
            </c:numRef>
          </c:val>
          <c:extLst>
            <c:ext xmlns:c16="http://schemas.microsoft.com/office/drawing/2014/chart" uri="{C3380CC4-5D6E-409C-BE32-E72D297353CC}">
              <c16:uniqueId val="{00000002-93CF-4B09-BB0F-DD521BB58F24}"/>
            </c:ext>
          </c:extLst>
        </c:ser>
        <c:dLbls>
          <c:showLegendKey val="0"/>
          <c:showVal val="1"/>
          <c:showCatName val="0"/>
          <c:showSerName val="0"/>
          <c:showPercent val="0"/>
          <c:showBubbleSize val="0"/>
        </c:dLbls>
        <c:gapWidth val="150"/>
        <c:axId val="770958368"/>
        <c:axId val="770964272"/>
      </c:barChart>
      <c:valAx>
        <c:axId val="770964272"/>
        <c:scaling>
          <c:orientation val="minMax"/>
          <c:max val="50"/>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minorUnit val="0.5"/>
      </c:valAx>
      <c:catAx>
        <c:axId val="770958368"/>
        <c:scaling>
          <c:orientation val="minMax"/>
        </c:scaling>
        <c:delete val="0"/>
        <c:axPos val="b"/>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0800801957000452"/>
          <c:y val="0.1492052342378066"/>
          <c:w val="0.44591739091647531"/>
          <c:h val="4.37518587216114E-2"/>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9684012962065"/>
          <c:y val="0.19265206900370052"/>
          <c:w val="0.86980252643000644"/>
          <c:h val="0.33164731031997624"/>
        </c:manualLayout>
      </c:layout>
      <c:barChart>
        <c:barDir val="col"/>
        <c:grouping val="clustered"/>
        <c:varyColors val="0"/>
        <c:ser>
          <c:idx val="2"/>
          <c:order val="0"/>
          <c:tx>
            <c:strRef>
              <c:f>ChartData!$L$522</c:f>
              <c:strCache>
                <c:ptCount val="1"/>
                <c:pt idx="0">
                  <c:v>Number of transactions</c:v>
                </c:pt>
              </c:strCache>
            </c:strRef>
          </c:tx>
          <c:spPr>
            <a:solidFill>
              <a:schemeClr val="accent4">
                <a:lumMod val="50000"/>
              </a:schemeClr>
            </a:solidFill>
            <a:ln>
              <a:noFill/>
            </a:ln>
            <a:effectLst/>
          </c:spPr>
          <c:invertIfNegative val="0"/>
          <c:dPt>
            <c:idx val="4"/>
            <c:invertIfNegative val="0"/>
            <c:bubble3D val="0"/>
            <c:spPr>
              <a:solidFill>
                <a:schemeClr val="accent4">
                  <a:lumMod val="25000"/>
                </a:schemeClr>
              </a:solidFill>
              <a:ln>
                <a:noFill/>
              </a:ln>
              <a:effectLst/>
            </c:spPr>
            <c:extLst>
              <c:ext xmlns:c16="http://schemas.microsoft.com/office/drawing/2014/chart" uri="{C3380CC4-5D6E-409C-BE32-E72D297353CC}">
                <c16:uniqueId val="{00000001-4E48-4D27-B947-F81B1A7B7B0C}"/>
              </c:ext>
            </c:extLst>
          </c:dPt>
          <c:dPt>
            <c:idx val="5"/>
            <c:invertIfNegative val="0"/>
            <c:bubble3D val="0"/>
            <c:spPr>
              <a:solidFill>
                <a:schemeClr val="accent4">
                  <a:lumMod val="25000"/>
                </a:schemeClr>
              </a:solidFill>
              <a:ln>
                <a:noFill/>
              </a:ln>
              <a:effectLst/>
            </c:spPr>
            <c:extLst>
              <c:ext xmlns:c16="http://schemas.microsoft.com/office/drawing/2014/chart" uri="{C3380CC4-5D6E-409C-BE32-E72D297353CC}">
                <c16:uniqueId val="{00000003-4E48-4D27-B947-F81B1A7B7B0C}"/>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ChartData!$J$523:$K$528</c:f>
              <c:multiLvlStrCache>
                <c:ptCount val="6"/>
                <c:lvl>
                  <c:pt idx="0">
                    <c:v>Up to and including £250,000</c:v>
                  </c:pt>
                  <c:pt idx="1">
                    <c:v>£250,001 - £1m</c:v>
                  </c:pt>
                  <c:pt idx="2">
                    <c:v>More than £1m</c:v>
                  </c:pt>
                  <c:pt idx="4">
                    <c:v>No premium paid ² </c:v>
                  </c:pt>
                  <c:pt idx="5">
                    <c:v>Premium paid ²  ³ </c:v>
                  </c:pt>
                </c:lvl>
                <c:lvl>
                  <c:pt idx="0">
                    <c:v>Non-rental value</c:v>
                  </c:pt>
                  <c:pt idx="4">
                    <c:v>Rental value</c:v>
                  </c:pt>
                </c:lvl>
              </c:multiLvlStrCache>
            </c:multiLvlStrRef>
          </c:cat>
          <c:val>
            <c:numRef>
              <c:f>ChartData!$L$523:$L$528</c:f>
              <c:numCache>
                <c:formatCode>0%</c:formatCode>
                <c:ptCount val="6"/>
                <c:pt idx="0">
                  <c:v>0.53600000000000003</c:v>
                </c:pt>
                <c:pt idx="1">
                  <c:v>0.186</c:v>
                </c:pt>
                <c:pt idx="2">
                  <c:v>5.2999999999999999E-2</c:v>
                </c:pt>
                <c:pt idx="4">
                  <c:v>0.22500000000000001</c:v>
                </c:pt>
                <c:pt idx="5">
                  <c:v>0.02</c:v>
                </c:pt>
              </c:numCache>
            </c:numRef>
          </c:val>
          <c:extLst>
            <c:ext xmlns:c16="http://schemas.microsoft.com/office/drawing/2014/chart" uri="{C3380CC4-5D6E-409C-BE32-E72D297353CC}">
              <c16:uniqueId val="{00000004-4E48-4D27-B947-F81B1A7B7B0C}"/>
            </c:ext>
          </c:extLst>
        </c:ser>
        <c:dLbls>
          <c:showLegendKey val="0"/>
          <c:showVal val="1"/>
          <c:showCatName val="0"/>
          <c:showSerName val="0"/>
          <c:showPercent val="0"/>
          <c:showBubbleSize val="0"/>
        </c:dLbls>
        <c:gapWidth val="8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ChartData!$K$517</c:f>
              <c:strCache>
                <c:ptCount val="1"/>
                <c:pt idx="0">
                  <c:v>Value</c:v>
                </c:pt>
              </c:strCache>
            </c:strRef>
          </c:tx>
          <c:layout>
            <c:manualLayout>
              <c:xMode val="edge"/>
              <c:yMode val="edge"/>
              <c:x val="0.50629602549681285"/>
              <c:y val="0.6567679040119985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03611634179713"/>
          <c:y val="0.23373601190885068"/>
          <c:w val="0.85145673016220247"/>
          <c:h val="0.42340790250980187"/>
        </c:manualLayout>
      </c:layout>
      <c:barChart>
        <c:barDir val="col"/>
        <c:grouping val="stacked"/>
        <c:varyColors val="0"/>
        <c:ser>
          <c:idx val="0"/>
          <c:order val="0"/>
          <c:tx>
            <c:strRef>
              <c:f>ChartData!$L$74</c:f>
              <c:strCache>
                <c:ptCount val="1"/>
                <c:pt idx="0">
                  <c:v>of which: higher rates residential</c:v>
                </c:pt>
              </c:strCache>
            </c:strRef>
          </c:tx>
          <c:spPr>
            <a:pattFill prst="lgCheck">
              <a:fgClr>
                <a:srgbClr val="5F5F5F"/>
              </a:fgClr>
              <a:bgClr>
                <a:srgbClr val="FFFFFF"/>
              </a:bgClr>
            </a:pattFill>
            <a:ln w="3175">
              <a:solidFill>
                <a:srgbClr val="000000"/>
              </a:solidFill>
            </a:ln>
            <a:effectLst/>
          </c:spPr>
          <c:invertIfNegative val="0"/>
          <c:cat>
            <c:multiLvlStrRef>
              <c:f>ChartData!$J$75:$K$83</c:f>
              <c:multiLvlStrCache>
                <c:ptCount val="9"/>
                <c:lvl>
                  <c:pt idx="0">
                    <c:v>2018-19</c:v>
                  </c:pt>
                  <c:pt idx="1">
                    <c:v>2019-20</c:v>
                  </c:pt>
                  <c:pt idx="2">
                    <c:v>2020-21 (r) </c:v>
                  </c:pt>
                  <c:pt idx="3">
                    <c:v>2018-19</c:v>
                  </c:pt>
                  <c:pt idx="4">
                    <c:v>2019-20</c:v>
                  </c:pt>
                  <c:pt idx="5">
                    <c:v>2020-21 (r) </c:v>
                  </c:pt>
                  <c:pt idx="6">
                    <c:v>2018-19</c:v>
                  </c:pt>
                  <c:pt idx="7">
                    <c:v>2019-20</c:v>
                  </c:pt>
                  <c:pt idx="8">
                    <c:v>2020-21 (r) </c:v>
                  </c:pt>
                </c:lvl>
                <c:lvl>
                  <c:pt idx="0">
                    <c:v>Residential</c:v>
                  </c:pt>
                  <c:pt idx="3">
                    <c:v>Non-residential</c:v>
                  </c:pt>
                  <c:pt idx="6">
                    <c:v>Total</c:v>
                  </c:pt>
                </c:lvl>
              </c:multiLvlStrCache>
            </c:multiLvlStrRef>
          </c:cat>
          <c:val>
            <c:numRef>
              <c:f>ChartData!$L$75:$L$83</c:f>
              <c:numCache>
                <c:formatCode>#,##0</c:formatCode>
                <c:ptCount val="9"/>
                <c:pt idx="0">
                  <c:v>12040</c:v>
                </c:pt>
                <c:pt idx="1">
                  <c:v>12900</c:v>
                </c:pt>
                <c:pt idx="2">
                  <c:v>11860</c:v>
                </c:pt>
                <c:pt idx="3">
                  <c:v>0</c:v>
                </c:pt>
                <c:pt idx="4" formatCode="General">
                  <c:v>0</c:v>
                </c:pt>
                <c:pt idx="5">
                  <c:v>0</c:v>
                </c:pt>
                <c:pt idx="6">
                  <c:v>12040</c:v>
                </c:pt>
                <c:pt idx="7">
                  <c:v>12900</c:v>
                </c:pt>
                <c:pt idx="8">
                  <c:v>11860</c:v>
                </c:pt>
              </c:numCache>
            </c:numRef>
          </c:val>
          <c:extLst>
            <c:ext xmlns:c16="http://schemas.microsoft.com/office/drawing/2014/chart" uri="{C3380CC4-5D6E-409C-BE32-E72D297353CC}">
              <c16:uniqueId val="{00000000-9D79-42C1-A70B-8DC1504F3F62}"/>
            </c:ext>
          </c:extLst>
        </c:ser>
        <c:ser>
          <c:idx val="1"/>
          <c:order val="1"/>
          <c:tx>
            <c:strRef>
              <c:f>ChartData!$M$74</c:f>
              <c:strCache>
                <c:ptCount val="1"/>
                <c:pt idx="0">
                  <c:v>Total</c:v>
                </c:pt>
              </c:strCache>
            </c:strRef>
          </c:tx>
          <c:spPr>
            <a:solidFill>
              <a:schemeClr val="accent2"/>
            </a:solidFill>
            <a:ln w="3175">
              <a:solidFill>
                <a:srgbClr val="000000"/>
              </a:solidFill>
            </a:ln>
            <a:effectLst/>
          </c:spPr>
          <c:invertIfNegative val="0"/>
          <c:dPt>
            <c:idx val="0"/>
            <c:invertIfNegative val="0"/>
            <c:bubble3D val="0"/>
            <c:spPr>
              <a:solidFill>
                <a:schemeClr val="accent5">
                  <a:lumMod val="20000"/>
                  <a:lumOff val="80000"/>
                </a:schemeClr>
              </a:solidFill>
              <a:ln w="3175">
                <a:solidFill>
                  <a:srgbClr val="000000"/>
                </a:solidFill>
              </a:ln>
              <a:effectLst/>
            </c:spPr>
            <c:extLst>
              <c:ext xmlns:c16="http://schemas.microsoft.com/office/drawing/2014/chart" uri="{C3380CC4-5D6E-409C-BE32-E72D297353CC}">
                <c16:uniqueId val="{00000002-9D79-42C1-A70B-8DC1504F3F62}"/>
              </c:ext>
            </c:extLst>
          </c:dPt>
          <c:dPt>
            <c:idx val="1"/>
            <c:invertIfNegative val="0"/>
            <c:bubble3D val="0"/>
            <c:spPr>
              <a:solidFill>
                <a:schemeClr val="accent5">
                  <a:lumMod val="60000"/>
                  <a:lumOff val="40000"/>
                </a:schemeClr>
              </a:solidFill>
              <a:ln w="3175">
                <a:solidFill>
                  <a:srgbClr val="000000"/>
                </a:solidFill>
              </a:ln>
              <a:effectLst/>
            </c:spPr>
            <c:extLst>
              <c:ext xmlns:c16="http://schemas.microsoft.com/office/drawing/2014/chart" uri="{C3380CC4-5D6E-409C-BE32-E72D297353CC}">
                <c16:uniqueId val="{00000004-9D79-42C1-A70B-8DC1504F3F62}"/>
              </c:ext>
            </c:extLst>
          </c:dPt>
          <c:dPt>
            <c:idx val="2"/>
            <c:invertIfNegative val="0"/>
            <c:bubble3D val="0"/>
            <c:spPr>
              <a:solidFill>
                <a:srgbClr val="272262"/>
              </a:solidFill>
              <a:ln w="3175">
                <a:solidFill>
                  <a:srgbClr val="000000"/>
                </a:solidFill>
              </a:ln>
              <a:effectLst/>
            </c:spPr>
            <c:extLst>
              <c:ext xmlns:c16="http://schemas.microsoft.com/office/drawing/2014/chart" uri="{C3380CC4-5D6E-409C-BE32-E72D297353CC}">
                <c16:uniqueId val="{00000006-9D79-42C1-A70B-8DC1504F3F62}"/>
              </c:ext>
            </c:extLst>
          </c:dPt>
          <c:dPt>
            <c:idx val="3"/>
            <c:invertIfNegative val="0"/>
            <c:bubble3D val="0"/>
            <c:spPr>
              <a:solidFill>
                <a:schemeClr val="accent5">
                  <a:lumMod val="20000"/>
                  <a:lumOff val="80000"/>
                </a:schemeClr>
              </a:solidFill>
              <a:ln w="3175">
                <a:solidFill>
                  <a:srgbClr val="000000"/>
                </a:solidFill>
              </a:ln>
              <a:effectLst/>
            </c:spPr>
            <c:extLst>
              <c:ext xmlns:c16="http://schemas.microsoft.com/office/drawing/2014/chart" uri="{C3380CC4-5D6E-409C-BE32-E72D297353CC}">
                <c16:uniqueId val="{00000008-9D79-42C1-A70B-8DC1504F3F62}"/>
              </c:ext>
            </c:extLst>
          </c:dPt>
          <c:dPt>
            <c:idx val="4"/>
            <c:invertIfNegative val="0"/>
            <c:bubble3D val="0"/>
            <c:spPr>
              <a:solidFill>
                <a:schemeClr val="accent5">
                  <a:lumMod val="60000"/>
                  <a:lumOff val="40000"/>
                </a:schemeClr>
              </a:solidFill>
              <a:ln w="3175">
                <a:solidFill>
                  <a:srgbClr val="000000"/>
                </a:solidFill>
              </a:ln>
              <a:effectLst/>
            </c:spPr>
            <c:extLst>
              <c:ext xmlns:c16="http://schemas.microsoft.com/office/drawing/2014/chart" uri="{C3380CC4-5D6E-409C-BE32-E72D297353CC}">
                <c16:uniqueId val="{0000000A-9D79-42C1-A70B-8DC1504F3F62}"/>
              </c:ext>
            </c:extLst>
          </c:dPt>
          <c:dPt>
            <c:idx val="5"/>
            <c:invertIfNegative val="0"/>
            <c:bubble3D val="0"/>
            <c:spPr>
              <a:solidFill>
                <a:srgbClr val="272262"/>
              </a:solidFill>
              <a:ln w="3175">
                <a:solidFill>
                  <a:srgbClr val="000000"/>
                </a:solidFill>
              </a:ln>
              <a:effectLst/>
            </c:spPr>
            <c:extLst>
              <c:ext xmlns:c16="http://schemas.microsoft.com/office/drawing/2014/chart" uri="{C3380CC4-5D6E-409C-BE32-E72D297353CC}">
                <c16:uniqueId val="{0000000C-9D79-42C1-A70B-8DC1504F3F62}"/>
              </c:ext>
            </c:extLst>
          </c:dPt>
          <c:dPt>
            <c:idx val="6"/>
            <c:invertIfNegative val="0"/>
            <c:bubble3D val="0"/>
            <c:spPr>
              <a:solidFill>
                <a:schemeClr val="accent5">
                  <a:lumMod val="20000"/>
                  <a:lumOff val="80000"/>
                </a:schemeClr>
              </a:solidFill>
              <a:ln w="3175">
                <a:solidFill>
                  <a:srgbClr val="000000"/>
                </a:solidFill>
              </a:ln>
              <a:effectLst/>
            </c:spPr>
            <c:extLst>
              <c:ext xmlns:c16="http://schemas.microsoft.com/office/drawing/2014/chart" uri="{C3380CC4-5D6E-409C-BE32-E72D297353CC}">
                <c16:uniqueId val="{0000000E-9D79-42C1-A70B-8DC1504F3F62}"/>
              </c:ext>
            </c:extLst>
          </c:dPt>
          <c:dPt>
            <c:idx val="7"/>
            <c:invertIfNegative val="0"/>
            <c:bubble3D val="0"/>
            <c:spPr>
              <a:solidFill>
                <a:schemeClr val="accent5">
                  <a:lumMod val="60000"/>
                  <a:lumOff val="40000"/>
                </a:schemeClr>
              </a:solidFill>
              <a:ln w="3175">
                <a:solidFill>
                  <a:srgbClr val="000000"/>
                </a:solidFill>
              </a:ln>
              <a:effectLst/>
            </c:spPr>
            <c:extLst>
              <c:ext xmlns:c16="http://schemas.microsoft.com/office/drawing/2014/chart" uri="{C3380CC4-5D6E-409C-BE32-E72D297353CC}">
                <c16:uniqueId val="{00000010-9D79-42C1-A70B-8DC1504F3F62}"/>
              </c:ext>
            </c:extLst>
          </c:dPt>
          <c:dPt>
            <c:idx val="8"/>
            <c:invertIfNegative val="0"/>
            <c:bubble3D val="0"/>
            <c:spPr>
              <a:solidFill>
                <a:srgbClr val="272262"/>
              </a:solidFill>
              <a:ln w="3175">
                <a:solidFill>
                  <a:srgbClr val="000000"/>
                </a:solidFill>
              </a:ln>
              <a:effectLst/>
            </c:spPr>
            <c:extLst>
              <c:ext xmlns:c16="http://schemas.microsoft.com/office/drawing/2014/chart" uri="{C3380CC4-5D6E-409C-BE32-E72D297353CC}">
                <c16:uniqueId val="{00000012-9D79-42C1-A70B-8DC1504F3F62}"/>
              </c:ext>
            </c:extLst>
          </c:dPt>
          <c:cat>
            <c:multiLvlStrRef>
              <c:f>ChartData!$J$75:$K$83</c:f>
              <c:multiLvlStrCache>
                <c:ptCount val="9"/>
                <c:lvl>
                  <c:pt idx="0">
                    <c:v>2018-19</c:v>
                  </c:pt>
                  <c:pt idx="1">
                    <c:v>2019-20</c:v>
                  </c:pt>
                  <c:pt idx="2">
                    <c:v>2020-21 (r) </c:v>
                  </c:pt>
                  <c:pt idx="3">
                    <c:v>2018-19</c:v>
                  </c:pt>
                  <c:pt idx="4">
                    <c:v>2019-20</c:v>
                  </c:pt>
                  <c:pt idx="5">
                    <c:v>2020-21 (r) </c:v>
                  </c:pt>
                  <c:pt idx="6">
                    <c:v>2018-19</c:v>
                  </c:pt>
                  <c:pt idx="7">
                    <c:v>2019-20</c:v>
                  </c:pt>
                  <c:pt idx="8">
                    <c:v>2020-21 (r) </c:v>
                  </c:pt>
                </c:lvl>
                <c:lvl>
                  <c:pt idx="0">
                    <c:v>Residential</c:v>
                  </c:pt>
                  <c:pt idx="3">
                    <c:v>Non-residential</c:v>
                  </c:pt>
                  <c:pt idx="6">
                    <c:v>Total</c:v>
                  </c:pt>
                </c:lvl>
              </c:multiLvlStrCache>
            </c:multiLvlStrRef>
          </c:cat>
          <c:val>
            <c:numRef>
              <c:f>ChartData!$M$75:$M$83</c:f>
              <c:numCache>
                <c:formatCode>#,##0</c:formatCode>
                <c:ptCount val="9"/>
                <c:pt idx="0">
                  <c:v>43690</c:v>
                </c:pt>
                <c:pt idx="1">
                  <c:v>42390</c:v>
                </c:pt>
                <c:pt idx="2">
                  <c:v>36280</c:v>
                </c:pt>
                <c:pt idx="3">
                  <c:v>6180</c:v>
                </c:pt>
                <c:pt idx="4">
                  <c:v>6160</c:v>
                </c:pt>
                <c:pt idx="5">
                  <c:v>5270</c:v>
                </c:pt>
                <c:pt idx="6">
                  <c:v>49870</c:v>
                </c:pt>
                <c:pt idx="7">
                  <c:v>48550</c:v>
                </c:pt>
                <c:pt idx="8">
                  <c:v>41550</c:v>
                </c:pt>
              </c:numCache>
            </c:numRef>
          </c:val>
          <c:extLst>
            <c:ext xmlns:c16="http://schemas.microsoft.com/office/drawing/2014/chart" uri="{C3380CC4-5D6E-409C-BE32-E72D297353CC}">
              <c16:uniqueId val="{00000013-9D79-42C1-A70B-8DC1504F3F62}"/>
            </c:ext>
          </c:extLst>
        </c:ser>
        <c:dLbls>
          <c:showLegendKey val="0"/>
          <c:showVal val="0"/>
          <c:showCatName val="0"/>
          <c:showSerName val="0"/>
          <c:showPercent val="0"/>
          <c:showBubbleSize val="0"/>
        </c:dLbls>
        <c:gapWidth val="80"/>
        <c:overlap val="100"/>
        <c:axId val="778011528"/>
        <c:axId val="778010216"/>
      </c:barChart>
      <c:catAx>
        <c:axId val="778011528"/>
        <c:scaling>
          <c:orientation val="minMax"/>
        </c:scaling>
        <c:delete val="0"/>
        <c:axPos val="b"/>
        <c:numFmt formatCode="General" sourceLinked="1"/>
        <c:majorTickMark val="none"/>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0216"/>
        <c:crosses val="autoZero"/>
        <c:auto val="1"/>
        <c:lblAlgn val="ctr"/>
        <c:lblOffset val="100"/>
        <c:noMultiLvlLbl val="0"/>
      </c:catAx>
      <c:valAx>
        <c:axId val="778010216"/>
        <c:scaling>
          <c:orientation val="minMax"/>
        </c:scaling>
        <c:delete val="0"/>
        <c:axPos val="l"/>
        <c:majorGridlines>
          <c:spPr>
            <a:ln w="9525" cap="flat" cmpd="sng" algn="ctr">
              <a:solidFill>
                <a:srgbClr val="B2B2B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1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5057714559873"/>
          <c:y val="0.21286121575665468"/>
          <c:w val="0.86575264178934153"/>
          <c:h val="0.35979326908460763"/>
        </c:manualLayout>
      </c:layout>
      <c:barChart>
        <c:barDir val="col"/>
        <c:grouping val="stacked"/>
        <c:varyColors val="0"/>
        <c:ser>
          <c:idx val="0"/>
          <c:order val="0"/>
          <c:tx>
            <c:strRef>
              <c:f>ChartData!$L$104</c:f>
              <c:strCache>
                <c:ptCount val="1"/>
                <c:pt idx="0">
                  <c:v>of which: additional revenue from higher rates residential ² </c:v>
                </c:pt>
              </c:strCache>
            </c:strRef>
          </c:tx>
          <c:spPr>
            <a:pattFill prst="lgCheck">
              <a:fgClr>
                <a:srgbClr val="5F5F5F"/>
              </a:fgClr>
              <a:bgClr>
                <a:srgbClr val="FFFFFF"/>
              </a:bgClr>
            </a:pattFill>
            <a:ln w="3175">
              <a:solidFill>
                <a:srgbClr val="000000"/>
              </a:solidFill>
            </a:ln>
            <a:effectLst/>
          </c:spPr>
          <c:invertIfNegative val="0"/>
          <c:cat>
            <c:multiLvlStrRef>
              <c:f>ChartData!$J$105:$K$113</c:f>
              <c:multiLvlStrCache>
                <c:ptCount val="9"/>
                <c:lvl>
                  <c:pt idx="0">
                    <c:v>2018-19 (r) </c:v>
                  </c:pt>
                  <c:pt idx="1">
                    <c:v>2019-20 (r) </c:v>
                  </c:pt>
                  <c:pt idx="2">
                    <c:v>2020-21 (r) </c:v>
                  </c:pt>
                  <c:pt idx="3">
                    <c:v>2018-19</c:v>
                  </c:pt>
                  <c:pt idx="4">
                    <c:v>2019-20</c:v>
                  </c:pt>
                  <c:pt idx="5">
                    <c:v>2020-21 (r) </c:v>
                  </c:pt>
                  <c:pt idx="6">
                    <c:v>2018-19 (r) </c:v>
                  </c:pt>
                  <c:pt idx="7">
                    <c:v>2019-20 (r) </c:v>
                  </c:pt>
                  <c:pt idx="8">
                    <c:v>2020-21 (r) </c:v>
                  </c:pt>
                </c:lvl>
                <c:lvl>
                  <c:pt idx="0">
                    <c:v>Residential</c:v>
                  </c:pt>
                  <c:pt idx="3">
                    <c:v>Non-residential ³ </c:v>
                  </c:pt>
                  <c:pt idx="6">
                    <c:v>Total</c:v>
                  </c:pt>
                </c:lvl>
              </c:multiLvlStrCache>
            </c:multiLvlStrRef>
          </c:cat>
          <c:val>
            <c:numRef>
              <c:f>ChartData!$L$105:$L$113</c:f>
              <c:numCache>
                <c:formatCode>0.0</c:formatCode>
                <c:ptCount val="9"/>
                <c:pt idx="0">
                  <c:v>52.4</c:v>
                </c:pt>
                <c:pt idx="1">
                  <c:v>57.8</c:v>
                </c:pt>
                <c:pt idx="2">
                  <c:v>70.3</c:v>
                </c:pt>
                <c:pt idx="3">
                  <c:v>0</c:v>
                </c:pt>
                <c:pt idx="4">
                  <c:v>0</c:v>
                </c:pt>
                <c:pt idx="5">
                  <c:v>0</c:v>
                </c:pt>
                <c:pt idx="6">
                  <c:v>52.4</c:v>
                </c:pt>
                <c:pt idx="7">
                  <c:v>57.8</c:v>
                </c:pt>
                <c:pt idx="8">
                  <c:v>70.3</c:v>
                </c:pt>
              </c:numCache>
            </c:numRef>
          </c:val>
          <c:extLst>
            <c:ext xmlns:c16="http://schemas.microsoft.com/office/drawing/2014/chart" uri="{C3380CC4-5D6E-409C-BE32-E72D297353CC}">
              <c16:uniqueId val="{00000000-A97A-4CE9-B3DF-12E9FC50ED7B}"/>
            </c:ext>
          </c:extLst>
        </c:ser>
        <c:ser>
          <c:idx val="1"/>
          <c:order val="1"/>
          <c:tx>
            <c:strRef>
              <c:f>ChartData!$M$104</c:f>
              <c:strCache>
                <c:ptCount val="1"/>
                <c:pt idx="0">
                  <c:v>Total</c:v>
                </c:pt>
              </c:strCache>
            </c:strRef>
          </c:tx>
          <c:spPr>
            <a:solidFill>
              <a:schemeClr val="accent2"/>
            </a:solidFill>
            <a:ln w="3175">
              <a:solidFill>
                <a:srgbClr val="000000"/>
              </a:solidFill>
            </a:ln>
            <a:effectLst/>
          </c:spPr>
          <c:invertIfNegative val="0"/>
          <c:dPt>
            <c:idx val="0"/>
            <c:invertIfNegative val="0"/>
            <c:bubble3D val="0"/>
            <c:spPr>
              <a:solidFill>
                <a:schemeClr val="accent5">
                  <a:lumMod val="20000"/>
                  <a:lumOff val="80000"/>
                </a:schemeClr>
              </a:solidFill>
              <a:ln w="3175">
                <a:solidFill>
                  <a:srgbClr val="000000"/>
                </a:solidFill>
              </a:ln>
              <a:effectLst/>
            </c:spPr>
            <c:extLst>
              <c:ext xmlns:c16="http://schemas.microsoft.com/office/drawing/2014/chart" uri="{C3380CC4-5D6E-409C-BE32-E72D297353CC}">
                <c16:uniqueId val="{00000002-A97A-4CE9-B3DF-12E9FC50ED7B}"/>
              </c:ext>
            </c:extLst>
          </c:dPt>
          <c:dPt>
            <c:idx val="1"/>
            <c:invertIfNegative val="0"/>
            <c:bubble3D val="0"/>
            <c:spPr>
              <a:solidFill>
                <a:schemeClr val="accent5">
                  <a:lumMod val="60000"/>
                  <a:lumOff val="40000"/>
                </a:schemeClr>
              </a:solidFill>
              <a:ln w="3175">
                <a:solidFill>
                  <a:srgbClr val="000000"/>
                </a:solidFill>
              </a:ln>
              <a:effectLst/>
            </c:spPr>
            <c:extLst>
              <c:ext xmlns:c16="http://schemas.microsoft.com/office/drawing/2014/chart" uri="{C3380CC4-5D6E-409C-BE32-E72D297353CC}">
                <c16:uniqueId val="{00000004-A97A-4CE9-B3DF-12E9FC50ED7B}"/>
              </c:ext>
            </c:extLst>
          </c:dPt>
          <c:dPt>
            <c:idx val="2"/>
            <c:invertIfNegative val="0"/>
            <c:bubble3D val="0"/>
            <c:spPr>
              <a:solidFill>
                <a:srgbClr val="272262"/>
              </a:solidFill>
              <a:ln w="3175">
                <a:solidFill>
                  <a:srgbClr val="000000"/>
                </a:solidFill>
              </a:ln>
              <a:effectLst/>
            </c:spPr>
            <c:extLst>
              <c:ext xmlns:c16="http://schemas.microsoft.com/office/drawing/2014/chart" uri="{C3380CC4-5D6E-409C-BE32-E72D297353CC}">
                <c16:uniqueId val="{00000006-A97A-4CE9-B3DF-12E9FC50ED7B}"/>
              </c:ext>
            </c:extLst>
          </c:dPt>
          <c:dPt>
            <c:idx val="3"/>
            <c:invertIfNegative val="0"/>
            <c:bubble3D val="0"/>
            <c:spPr>
              <a:solidFill>
                <a:schemeClr val="accent5">
                  <a:lumMod val="20000"/>
                  <a:lumOff val="80000"/>
                </a:schemeClr>
              </a:solidFill>
              <a:ln w="3175">
                <a:solidFill>
                  <a:srgbClr val="000000"/>
                </a:solidFill>
              </a:ln>
              <a:effectLst/>
            </c:spPr>
            <c:extLst>
              <c:ext xmlns:c16="http://schemas.microsoft.com/office/drawing/2014/chart" uri="{C3380CC4-5D6E-409C-BE32-E72D297353CC}">
                <c16:uniqueId val="{00000008-A97A-4CE9-B3DF-12E9FC50ED7B}"/>
              </c:ext>
            </c:extLst>
          </c:dPt>
          <c:dPt>
            <c:idx val="4"/>
            <c:invertIfNegative val="0"/>
            <c:bubble3D val="0"/>
            <c:spPr>
              <a:solidFill>
                <a:schemeClr val="accent5">
                  <a:lumMod val="60000"/>
                  <a:lumOff val="40000"/>
                </a:schemeClr>
              </a:solidFill>
              <a:ln w="3175">
                <a:solidFill>
                  <a:srgbClr val="000000"/>
                </a:solidFill>
              </a:ln>
              <a:effectLst/>
            </c:spPr>
            <c:extLst>
              <c:ext xmlns:c16="http://schemas.microsoft.com/office/drawing/2014/chart" uri="{C3380CC4-5D6E-409C-BE32-E72D297353CC}">
                <c16:uniqueId val="{0000000A-A97A-4CE9-B3DF-12E9FC50ED7B}"/>
              </c:ext>
            </c:extLst>
          </c:dPt>
          <c:dPt>
            <c:idx val="5"/>
            <c:invertIfNegative val="0"/>
            <c:bubble3D val="0"/>
            <c:spPr>
              <a:solidFill>
                <a:srgbClr val="272262"/>
              </a:solidFill>
              <a:ln w="3175">
                <a:solidFill>
                  <a:srgbClr val="000000"/>
                </a:solidFill>
              </a:ln>
              <a:effectLst/>
            </c:spPr>
            <c:extLst>
              <c:ext xmlns:c16="http://schemas.microsoft.com/office/drawing/2014/chart" uri="{C3380CC4-5D6E-409C-BE32-E72D297353CC}">
                <c16:uniqueId val="{0000000C-A97A-4CE9-B3DF-12E9FC50ED7B}"/>
              </c:ext>
            </c:extLst>
          </c:dPt>
          <c:dPt>
            <c:idx val="6"/>
            <c:invertIfNegative val="0"/>
            <c:bubble3D val="0"/>
            <c:spPr>
              <a:solidFill>
                <a:schemeClr val="accent5">
                  <a:lumMod val="20000"/>
                  <a:lumOff val="80000"/>
                </a:schemeClr>
              </a:solidFill>
              <a:ln w="3175">
                <a:solidFill>
                  <a:srgbClr val="000000"/>
                </a:solidFill>
              </a:ln>
              <a:effectLst/>
            </c:spPr>
            <c:extLst>
              <c:ext xmlns:c16="http://schemas.microsoft.com/office/drawing/2014/chart" uri="{C3380CC4-5D6E-409C-BE32-E72D297353CC}">
                <c16:uniqueId val="{0000000E-A97A-4CE9-B3DF-12E9FC50ED7B}"/>
              </c:ext>
            </c:extLst>
          </c:dPt>
          <c:dPt>
            <c:idx val="7"/>
            <c:invertIfNegative val="0"/>
            <c:bubble3D val="0"/>
            <c:spPr>
              <a:solidFill>
                <a:schemeClr val="accent5">
                  <a:lumMod val="60000"/>
                  <a:lumOff val="40000"/>
                </a:schemeClr>
              </a:solidFill>
              <a:ln w="3175">
                <a:solidFill>
                  <a:srgbClr val="000000"/>
                </a:solidFill>
              </a:ln>
              <a:effectLst/>
            </c:spPr>
            <c:extLst>
              <c:ext xmlns:c16="http://schemas.microsoft.com/office/drawing/2014/chart" uri="{C3380CC4-5D6E-409C-BE32-E72D297353CC}">
                <c16:uniqueId val="{00000010-A97A-4CE9-B3DF-12E9FC50ED7B}"/>
              </c:ext>
            </c:extLst>
          </c:dPt>
          <c:dPt>
            <c:idx val="8"/>
            <c:invertIfNegative val="0"/>
            <c:bubble3D val="0"/>
            <c:spPr>
              <a:solidFill>
                <a:srgbClr val="272262"/>
              </a:solidFill>
              <a:ln w="3175">
                <a:solidFill>
                  <a:srgbClr val="000000"/>
                </a:solidFill>
              </a:ln>
              <a:effectLst/>
            </c:spPr>
            <c:extLst>
              <c:ext xmlns:c16="http://schemas.microsoft.com/office/drawing/2014/chart" uri="{C3380CC4-5D6E-409C-BE32-E72D297353CC}">
                <c16:uniqueId val="{00000012-A97A-4CE9-B3DF-12E9FC50ED7B}"/>
              </c:ext>
            </c:extLst>
          </c:dPt>
          <c:cat>
            <c:multiLvlStrRef>
              <c:f>ChartData!$J$105:$K$113</c:f>
              <c:multiLvlStrCache>
                <c:ptCount val="9"/>
                <c:lvl>
                  <c:pt idx="0">
                    <c:v>2018-19 (r) </c:v>
                  </c:pt>
                  <c:pt idx="1">
                    <c:v>2019-20 (r) </c:v>
                  </c:pt>
                  <c:pt idx="2">
                    <c:v>2020-21 (r) </c:v>
                  </c:pt>
                  <c:pt idx="3">
                    <c:v>2018-19</c:v>
                  </c:pt>
                  <c:pt idx="4">
                    <c:v>2019-20</c:v>
                  </c:pt>
                  <c:pt idx="5">
                    <c:v>2020-21 (r) </c:v>
                  </c:pt>
                  <c:pt idx="6">
                    <c:v>2018-19 (r) </c:v>
                  </c:pt>
                  <c:pt idx="7">
                    <c:v>2019-20 (r) </c:v>
                  </c:pt>
                  <c:pt idx="8">
                    <c:v>2020-21 (r) </c:v>
                  </c:pt>
                </c:lvl>
                <c:lvl>
                  <c:pt idx="0">
                    <c:v>Residential</c:v>
                  </c:pt>
                  <c:pt idx="3">
                    <c:v>Non-residential ³ </c:v>
                  </c:pt>
                  <c:pt idx="6">
                    <c:v>Total</c:v>
                  </c:pt>
                </c:lvl>
              </c:multiLvlStrCache>
            </c:multiLvlStrRef>
          </c:cat>
          <c:val>
            <c:numRef>
              <c:f>ChartData!$M$105:$M$113</c:f>
              <c:numCache>
                <c:formatCode>0.0</c:formatCode>
                <c:ptCount val="9"/>
                <c:pt idx="0">
                  <c:v>94.6</c:v>
                </c:pt>
                <c:pt idx="1">
                  <c:v>101.89999999999999</c:v>
                </c:pt>
                <c:pt idx="2">
                  <c:v>88.399999999999991</c:v>
                </c:pt>
                <c:pt idx="3">
                  <c:v>73.2</c:v>
                </c:pt>
                <c:pt idx="4">
                  <c:v>68.5</c:v>
                </c:pt>
                <c:pt idx="5">
                  <c:v>58.1</c:v>
                </c:pt>
                <c:pt idx="6">
                  <c:v>167.79999999999998</c:v>
                </c:pt>
                <c:pt idx="7">
                  <c:v>170.5</c:v>
                </c:pt>
                <c:pt idx="8">
                  <c:v>146.5</c:v>
                </c:pt>
              </c:numCache>
            </c:numRef>
          </c:val>
          <c:extLst>
            <c:ext xmlns:c16="http://schemas.microsoft.com/office/drawing/2014/chart" uri="{C3380CC4-5D6E-409C-BE32-E72D297353CC}">
              <c16:uniqueId val="{00000013-A97A-4CE9-B3DF-12E9FC50ED7B}"/>
            </c:ext>
          </c:extLst>
        </c:ser>
        <c:dLbls>
          <c:showLegendKey val="0"/>
          <c:showVal val="0"/>
          <c:showCatName val="0"/>
          <c:showSerName val="0"/>
          <c:showPercent val="0"/>
          <c:showBubbleSize val="0"/>
        </c:dLbls>
        <c:gapWidth val="80"/>
        <c:overlap val="100"/>
        <c:axId val="778011528"/>
        <c:axId val="778010216"/>
      </c:barChart>
      <c:catAx>
        <c:axId val="778011528"/>
        <c:scaling>
          <c:orientation val="minMax"/>
        </c:scaling>
        <c:delete val="0"/>
        <c:axPos val="b"/>
        <c:numFmt formatCode="General" sourceLinked="1"/>
        <c:majorTickMark val="none"/>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0216"/>
        <c:crosses val="autoZero"/>
        <c:auto val="1"/>
        <c:lblAlgn val="ctr"/>
        <c:lblOffset val="100"/>
        <c:noMultiLvlLbl val="0"/>
      </c:catAx>
      <c:valAx>
        <c:axId val="778010216"/>
        <c:scaling>
          <c:orientation val="minMax"/>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1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814052089642624E-2"/>
          <c:y val="0.1871660490469679"/>
          <c:w val="0.87052300931077709"/>
          <c:h val="0.3501881664404603"/>
        </c:manualLayout>
      </c:layout>
      <c:barChart>
        <c:barDir val="col"/>
        <c:grouping val="stacked"/>
        <c:varyColors val="0"/>
        <c:ser>
          <c:idx val="0"/>
          <c:order val="0"/>
          <c:tx>
            <c:strRef>
              <c:f>ChartData!$L$129</c:f>
              <c:strCache>
                <c:ptCount val="1"/>
                <c:pt idx="0">
                  <c:v>of which: higher rates residential</c:v>
                </c:pt>
              </c:strCache>
            </c:strRef>
          </c:tx>
          <c:spPr>
            <a:pattFill prst="lgCheck">
              <a:fgClr>
                <a:srgbClr val="5F5F5F"/>
              </a:fgClr>
              <a:bgClr>
                <a:srgbClr val="FFFFFF"/>
              </a:bgClr>
            </a:pattFill>
            <a:ln w="3175">
              <a:solidFill>
                <a:srgbClr val="000000"/>
              </a:solidFill>
            </a:ln>
            <a:effectLst/>
          </c:spPr>
          <c:invertIfNegative val="0"/>
          <c:cat>
            <c:strRef>
              <c:extLst>
                <c:ext xmlns:c15="http://schemas.microsoft.com/office/drawing/2012/chart" uri="{02D57815-91ED-43cb-92C2-25804820EDAC}">
                  <c15:fullRef>
                    <c15:sqref>ChartData!$J$130:$K$142</c15:sqref>
                  </c15:fullRef>
                  <c15:levelRef>
                    <c15:sqref>ChartData!$K$130:$K$142</c15:sqref>
                  </c15:levelRef>
                </c:ext>
              </c:extLst>
              <c:f>ChartData!$K$130:$K$142</c:f>
              <c:strCache>
                <c:ptCount val="13"/>
                <c:pt idx="0">
                  <c:v>18-19</c:v>
                </c:pt>
                <c:pt idx="1">
                  <c:v>19-20</c:v>
                </c:pt>
                <c:pt idx="2">
                  <c:v>20-21 (r) </c:v>
                </c:pt>
                <c:pt idx="3">
                  <c:v>18-19</c:v>
                </c:pt>
                <c:pt idx="4">
                  <c:v>19-20</c:v>
                </c:pt>
                <c:pt idx="5">
                  <c:v>20-21 (r) </c:v>
                </c:pt>
                <c:pt idx="6">
                  <c:v>18-19</c:v>
                </c:pt>
                <c:pt idx="7">
                  <c:v>19-20</c:v>
                </c:pt>
                <c:pt idx="8">
                  <c:v>20-21 (r) </c:v>
                </c:pt>
                <c:pt idx="10">
                  <c:v>18-19</c:v>
                </c:pt>
                <c:pt idx="11">
                  <c:v>19-20</c:v>
                </c:pt>
                <c:pt idx="12">
                  <c:v>20-21 (r) </c:v>
                </c:pt>
              </c:strCache>
            </c:strRef>
          </c:cat>
          <c:val>
            <c:numRef>
              <c:f>ChartData!$L$130:$L$142</c:f>
              <c:numCache>
                <c:formatCode>#,##0</c:formatCode>
                <c:ptCount val="13"/>
                <c:pt idx="0">
                  <c:v>1798</c:v>
                </c:pt>
                <c:pt idx="1">
                  <c:v>2038</c:v>
                </c:pt>
                <c:pt idx="2">
                  <c:v>2109</c:v>
                </c:pt>
                <c:pt idx="3">
                  <c:v>0</c:v>
                </c:pt>
                <c:pt idx="4" formatCode="General">
                  <c:v>0</c:v>
                </c:pt>
                <c:pt idx="5">
                  <c:v>0</c:v>
                </c:pt>
                <c:pt idx="6">
                  <c:v>1798</c:v>
                </c:pt>
                <c:pt idx="7">
                  <c:v>2038</c:v>
                </c:pt>
                <c:pt idx="8">
                  <c:v>2109</c:v>
                </c:pt>
                <c:pt idx="10" formatCode="General">
                  <c:v>0</c:v>
                </c:pt>
                <c:pt idx="11" formatCode="General">
                  <c:v>0</c:v>
                </c:pt>
                <c:pt idx="12" formatCode="General">
                  <c:v>0</c:v>
                </c:pt>
              </c:numCache>
            </c:numRef>
          </c:val>
          <c:extLst>
            <c:ext xmlns:c16="http://schemas.microsoft.com/office/drawing/2014/chart" uri="{C3380CC4-5D6E-409C-BE32-E72D297353CC}">
              <c16:uniqueId val="{00000000-A611-46AD-9383-9BE90814ACE0}"/>
            </c:ext>
          </c:extLst>
        </c:ser>
        <c:ser>
          <c:idx val="1"/>
          <c:order val="1"/>
          <c:tx>
            <c:strRef>
              <c:f>ChartData!$M$129</c:f>
              <c:strCache>
                <c:ptCount val="1"/>
                <c:pt idx="0">
                  <c:v>Total</c:v>
                </c:pt>
              </c:strCache>
            </c:strRef>
          </c:tx>
          <c:spPr>
            <a:solidFill>
              <a:schemeClr val="accent2"/>
            </a:solidFill>
            <a:ln w="3175">
              <a:solidFill>
                <a:srgbClr val="000000"/>
              </a:solidFill>
            </a:ln>
            <a:effectLst/>
          </c:spPr>
          <c:invertIfNegative val="0"/>
          <c:dPt>
            <c:idx val="0"/>
            <c:invertIfNegative val="0"/>
            <c:bubble3D val="0"/>
            <c:spPr>
              <a:solidFill>
                <a:schemeClr val="accent5">
                  <a:lumMod val="20000"/>
                  <a:lumOff val="80000"/>
                </a:schemeClr>
              </a:solidFill>
              <a:ln w="3175">
                <a:solidFill>
                  <a:srgbClr val="000000"/>
                </a:solidFill>
              </a:ln>
              <a:effectLst/>
            </c:spPr>
            <c:extLst>
              <c:ext xmlns:c16="http://schemas.microsoft.com/office/drawing/2014/chart" uri="{C3380CC4-5D6E-409C-BE32-E72D297353CC}">
                <c16:uniqueId val="{00000002-A611-46AD-9383-9BE90814ACE0}"/>
              </c:ext>
            </c:extLst>
          </c:dPt>
          <c:dPt>
            <c:idx val="1"/>
            <c:invertIfNegative val="0"/>
            <c:bubble3D val="0"/>
            <c:spPr>
              <a:solidFill>
                <a:schemeClr val="accent5">
                  <a:lumMod val="60000"/>
                  <a:lumOff val="40000"/>
                </a:schemeClr>
              </a:solidFill>
              <a:ln w="3175">
                <a:solidFill>
                  <a:srgbClr val="000000"/>
                </a:solidFill>
              </a:ln>
              <a:effectLst/>
            </c:spPr>
            <c:extLst>
              <c:ext xmlns:c16="http://schemas.microsoft.com/office/drawing/2014/chart" uri="{C3380CC4-5D6E-409C-BE32-E72D297353CC}">
                <c16:uniqueId val="{00000004-A611-46AD-9383-9BE90814ACE0}"/>
              </c:ext>
            </c:extLst>
          </c:dPt>
          <c:dPt>
            <c:idx val="2"/>
            <c:invertIfNegative val="0"/>
            <c:bubble3D val="0"/>
            <c:spPr>
              <a:solidFill>
                <a:srgbClr val="272262"/>
              </a:solidFill>
              <a:ln w="3175">
                <a:solidFill>
                  <a:srgbClr val="000000"/>
                </a:solidFill>
              </a:ln>
              <a:effectLst/>
            </c:spPr>
            <c:extLst>
              <c:ext xmlns:c16="http://schemas.microsoft.com/office/drawing/2014/chart" uri="{C3380CC4-5D6E-409C-BE32-E72D297353CC}">
                <c16:uniqueId val="{00000006-A611-46AD-9383-9BE90814ACE0}"/>
              </c:ext>
            </c:extLst>
          </c:dPt>
          <c:dPt>
            <c:idx val="3"/>
            <c:invertIfNegative val="0"/>
            <c:bubble3D val="0"/>
            <c:spPr>
              <a:solidFill>
                <a:schemeClr val="accent5">
                  <a:lumMod val="20000"/>
                  <a:lumOff val="80000"/>
                </a:schemeClr>
              </a:solidFill>
              <a:ln w="3175">
                <a:solidFill>
                  <a:srgbClr val="000000"/>
                </a:solidFill>
              </a:ln>
              <a:effectLst/>
            </c:spPr>
            <c:extLst>
              <c:ext xmlns:c16="http://schemas.microsoft.com/office/drawing/2014/chart" uri="{C3380CC4-5D6E-409C-BE32-E72D297353CC}">
                <c16:uniqueId val="{00000008-A611-46AD-9383-9BE90814ACE0}"/>
              </c:ext>
            </c:extLst>
          </c:dPt>
          <c:dPt>
            <c:idx val="4"/>
            <c:invertIfNegative val="0"/>
            <c:bubble3D val="0"/>
            <c:spPr>
              <a:solidFill>
                <a:schemeClr val="accent5">
                  <a:lumMod val="60000"/>
                  <a:lumOff val="40000"/>
                </a:schemeClr>
              </a:solidFill>
              <a:ln w="3175">
                <a:solidFill>
                  <a:srgbClr val="000000"/>
                </a:solidFill>
              </a:ln>
              <a:effectLst/>
            </c:spPr>
            <c:extLst>
              <c:ext xmlns:c16="http://schemas.microsoft.com/office/drawing/2014/chart" uri="{C3380CC4-5D6E-409C-BE32-E72D297353CC}">
                <c16:uniqueId val="{0000000A-A611-46AD-9383-9BE90814ACE0}"/>
              </c:ext>
            </c:extLst>
          </c:dPt>
          <c:dPt>
            <c:idx val="5"/>
            <c:invertIfNegative val="0"/>
            <c:bubble3D val="0"/>
            <c:spPr>
              <a:solidFill>
                <a:srgbClr val="272262"/>
              </a:solidFill>
              <a:ln w="3175">
                <a:solidFill>
                  <a:srgbClr val="000000"/>
                </a:solidFill>
              </a:ln>
              <a:effectLst/>
            </c:spPr>
            <c:extLst>
              <c:ext xmlns:c16="http://schemas.microsoft.com/office/drawing/2014/chart" uri="{C3380CC4-5D6E-409C-BE32-E72D297353CC}">
                <c16:uniqueId val="{0000000C-A611-46AD-9383-9BE90814ACE0}"/>
              </c:ext>
            </c:extLst>
          </c:dPt>
          <c:dPt>
            <c:idx val="6"/>
            <c:invertIfNegative val="0"/>
            <c:bubble3D val="0"/>
            <c:spPr>
              <a:solidFill>
                <a:schemeClr val="accent5">
                  <a:lumMod val="20000"/>
                  <a:lumOff val="80000"/>
                </a:schemeClr>
              </a:solidFill>
              <a:ln w="3175">
                <a:solidFill>
                  <a:srgbClr val="000000"/>
                </a:solidFill>
              </a:ln>
              <a:effectLst/>
            </c:spPr>
            <c:extLst>
              <c:ext xmlns:c16="http://schemas.microsoft.com/office/drawing/2014/chart" uri="{C3380CC4-5D6E-409C-BE32-E72D297353CC}">
                <c16:uniqueId val="{0000000E-A611-46AD-9383-9BE90814ACE0}"/>
              </c:ext>
            </c:extLst>
          </c:dPt>
          <c:dPt>
            <c:idx val="7"/>
            <c:invertIfNegative val="0"/>
            <c:bubble3D val="0"/>
            <c:spPr>
              <a:solidFill>
                <a:schemeClr val="accent5">
                  <a:lumMod val="60000"/>
                  <a:lumOff val="40000"/>
                </a:schemeClr>
              </a:solidFill>
              <a:ln w="3175">
                <a:solidFill>
                  <a:srgbClr val="000000"/>
                </a:solidFill>
              </a:ln>
              <a:effectLst/>
            </c:spPr>
            <c:extLst>
              <c:ext xmlns:c16="http://schemas.microsoft.com/office/drawing/2014/chart" uri="{C3380CC4-5D6E-409C-BE32-E72D297353CC}">
                <c16:uniqueId val="{00000010-A611-46AD-9383-9BE90814ACE0}"/>
              </c:ext>
            </c:extLst>
          </c:dPt>
          <c:dPt>
            <c:idx val="8"/>
            <c:invertIfNegative val="0"/>
            <c:bubble3D val="0"/>
            <c:spPr>
              <a:solidFill>
                <a:srgbClr val="272262"/>
              </a:solidFill>
              <a:ln w="3175">
                <a:solidFill>
                  <a:srgbClr val="000000"/>
                </a:solidFill>
              </a:ln>
              <a:effectLst/>
            </c:spPr>
            <c:extLst>
              <c:ext xmlns:c16="http://schemas.microsoft.com/office/drawing/2014/chart" uri="{C3380CC4-5D6E-409C-BE32-E72D297353CC}">
                <c16:uniqueId val="{00000012-A611-46AD-9383-9BE90814ACE0}"/>
              </c:ext>
            </c:extLst>
          </c:dPt>
          <c:dPt>
            <c:idx val="10"/>
            <c:invertIfNegative val="0"/>
            <c:bubble3D val="0"/>
            <c:spPr>
              <a:solidFill>
                <a:schemeClr val="accent5">
                  <a:lumMod val="20000"/>
                  <a:lumOff val="80000"/>
                </a:schemeClr>
              </a:solidFill>
              <a:ln w="3175">
                <a:solidFill>
                  <a:srgbClr val="000000"/>
                </a:solidFill>
              </a:ln>
              <a:effectLst/>
            </c:spPr>
            <c:extLst>
              <c:ext xmlns:c16="http://schemas.microsoft.com/office/drawing/2014/chart" uri="{C3380CC4-5D6E-409C-BE32-E72D297353CC}">
                <c16:uniqueId val="{00000014-A611-46AD-9383-9BE90814ACE0}"/>
              </c:ext>
            </c:extLst>
          </c:dPt>
          <c:dPt>
            <c:idx val="11"/>
            <c:invertIfNegative val="0"/>
            <c:bubble3D val="0"/>
            <c:spPr>
              <a:solidFill>
                <a:schemeClr val="accent5">
                  <a:lumMod val="60000"/>
                  <a:lumOff val="40000"/>
                </a:schemeClr>
              </a:solidFill>
              <a:ln w="3175">
                <a:solidFill>
                  <a:srgbClr val="000000"/>
                </a:solidFill>
              </a:ln>
              <a:effectLst/>
            </c:spPr>
            <c:extLst>
              <c:ext xmlns:c16="http://schemas.microsoft.com/office/drawing/2014/chart" uri="{C3380CC4-5D6E-409C-BE32-E72D297353CC}">
                <c16:uniqueId val="{00000016-A611-46AD-9383-9BE90814ACE0}"/>
              </c:ext>
            </c:extLst>
          </c:dPt>
          <c:dPt>
            <c:idx val="12"/>
            <c:invertIfNegative val="0"/>
            <c:bubble3D val="0"/>
            <c:spPr>
              <a:solidFill>
                <a:srgbClr val="272262"/>
              </a:solidFill>
              <a:ln w="3175">
                <a:solidFill>
                  <a:srgbClr val="000000"/>
                </a:solidFill>
              </a:ln>
              <a:effectLst/>
            </c:spPr>
            <c:extLst>
              <c:ext xmlns:c16="http://schemas.microsoft.com/office/drawing/2014/chart" uri="{C3380CC4-5D6E-409C-BE32-E72D297353CC}">
                <c16:uniqueId val="{00000018-A611-46AD-9383-9BE90814ACE0}"/>
              </c:ext>
            </c:extLst>
          </c:dPt>
          <c:cat>
            <c:strRef>
              <c:extLst>
                <c:ext xmlns:c15="http://schemas.microsoft.com/office/drawing/2012/chart" uri="{02D57815-91ED-43cb-92C2-25804820EDAC}">
                  <c15:fullRef>
                    <c15:sqref>ChartData!$J$130:$K$142</c15:sqref>
                  </c15:fullRef>
                  <c15:levelRef>
                    <c15:sqref>ChartData!$K$130:$K$142</c15:sqref>
                  </c15:levelRef>
                </c:ext>
              </c:extLst>
              <c:f>ChartData!$K$130:$K$142</c:f>
              <c:strCache>
                <c:ptCount val="13"/>
                <c:pt idx="0">
                  <c:v>18-19</c:v>
                </c:pt>
                <c:pt idx="1">
                  <c:v>19-20</c:v>
                </c:pt>
                <c:pt idx="2">
                  <c:v>20-21 (r) </c:v>
                </c:pt>
                <c:pt idx="3">
                  <c:v>18-19</c:v>
                </c:pt>
                <c:pt idx="4">
                  <c:v>19-20</c:v>
                </c:pt>
                <c:pt idx="5">
                  <c:v>20-21 (r) </c:v>
                </c:pt>
                <c:pt idx="6">
                  <c:v>18-19</c:v>
                </c:pt>
                <c:pt idx="7">
                  <c:v>19-20</c:v>
                </c:pt>
                <c:pt idx="8">
                  <c:v>20-21 (r) </c:v>
                </c:pt>
                <c:pt idx="10">
                  <c:v>18-19</c:v>
                </c:pt>
                <c:pt idx="11">
                  <c:v>19-20</c:v>
                </c:pt>
                <c:pt idx="12">
                  <c:v>20-21 (r) </c:v>
                </c:pt>
              </c:strCache>
            </c:strRef>
          </c:cat>
          <c:val>
            <c:numRef>
              <c:f>ChartData!$M$130:$M$142</c:f>
              <c:numCache>
                <c:formatCode>#,##0</c:formatCode>
                <c:ptCount val="13"/>
                <c:pt idx="0">
                  <c:v>8039</c:v>
                </c:pt>
                <c:pt idx="1">
                  <c:v>8052</c:v>
                </c:pt>
                <c:pt idx="2">
                  <c:v>7614</c:v>
                </c:pt>
                <c:pt idx="3">
                  <c:v>2637</c:v>
                </c:pt>
                <c:pt idx="4">
                  <c:v>2110</c:v>
                </c:pt>
                <c:pt idx="5">
                  <c:v>2025</c:v>
                </c:pt>
                <c:pt idx="6">
                  <c:v>10675</c:v>
                </c:pt>
                <c:pt idx="7">
                  <c:v>10162</c:v>
                </c:pt>
                <c:pt idx="8">
                  <c:v>9639</c:v>
                </c:pt>
                <c:pt idx="10">
                  <c:v>1297</c:v>
                </c:pt>
                <c:pt idx="11">
                  <c:v>1444</c:v>
                </c:pt>
                <c:pt idx="12">
                  <c:v>1079</c:v>
                </c:pt>
              </c:numCache>
            </c:numRef>
          </c:val>
          <c:extLst>
            <c:ext xmlns:c16="http://schemas.microsoft.com/office/drawing/2014/chart" uri="{C3380CC4-5D6E-409C-BE32-E72D297353CC}">
              <c16:uniqueId val="{00000019-A611-46AD-9383-9BE90814ACE0}"/>
            </c:ext>
          </c:extLst>
        </c:ser>
        <c:dLbls>
          <c:showLegendKey val="0"/>
          <c:showVal val="0"/>
          <c:showCatName val="0"/>
          <c:showSerName val="0"/>
          <c:showPercent val="0"/>
          <c:showBubbleSize val="0"/>
        </c:dLbls>
        <c:gapWidth val="50"/>
        <c:overlap val="100"/>
        <c:axId val="778011528"/>
        <c:axId val="778010216"/>
      </c:barChart>
      <c:catAx>
        <c:axId val="778011528"/>
        <c:scaling>
          <c:orientation val="minMax"/>
        </c:scaling>
        <c:delete val="0"/>
        <c:axPos val="b"/>
        <c:numFmt formatCode="General" sourceLinked="1"/>
        <c:majorTickMark val="none"/>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0216"/>
        <c:crosses val="autoZero"/>
        <c:auto val="1"/>
        <c:lblAlgn val="ctr"/>
        <c:lblOffset val="100"/>
        <c:noMultiLvlLbl val="0"/>
      </c:catAx>
      <c:valAx>
        <c:axId val="778010216"/>
        <c:scaling>
          <c:orientation val="minMax"/>
        </c:scaling>
        <c:delete val="0"/>
        <c:axPos val="l"/>
        <c:majorGridlines>
          <c:spPr>
            <a:ln w="9525" cap="flat" cmpd="sng" algn="ctr">
              <a:solidFill>
                <a:srgbClr val="B2B2B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1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02234409676627E-2"/>
          <c:y val="0.33705404625468938"/>
          <c:w val="0.85717795628333771"/>
          <c:h val="0.48835195338802539"/>
        </c:manualLayout>
      </c:layout>
      <c:barChart>
        <c:barDir val="col"/>
        <c:grouping val="clustered"/>
        <c:varyColors val="0"/>
        <c:ser>
          <c:idx val="1"/>
          <c:order val="0"/>
          <c:tx>
            <c:strRef>
              <c:f>ChartData!$L$1032</c:f>
              <c:strCache>
                <c:ptCount val="1"/>
                <c:pt idx="0">
                  <c:v>Amount refunded (£ millions)</c:v>
                </c:pt>
              </c:strCache>
            </c:strRef>
          </c:tx>
          <c:spPr>
            <a:solidFill>
              <a:srgbClr val="272262"/>
            </a:solidFill>
            <a:ln>
              <a:solidFill>
                <a:schemeClr val="accent4">
                  <a:lumMod val="25000"/>
                </a:schemeClr>
              </a:solidFill>
            </a:ln>
            <a:effectLst/>
          </c:spPr>
          <c:invertIfNegative val="0"/>
          <c:dLbls>
            <c:delete val="1"/>
          </c:dLbls>
          <c:cat>
            <c:strRef>
              <c:f>ChartData!$J$1033:$J$1042</c:f>
              <c:strCache>
                <c:ptCount val="10"/>
                <c:pt idx="0">
                  <c:v>1 
(most deprived)</c:v>
                </c:pt>
                <c:pt idx="1">
                  <c:v>2</c:v>
                </c:pt>
                <c:pt idx="2">
                  <c:v>3</c:v>
                </c:pt>
                <c:pt idx="3">
                  <c:v>4</c:v>
                </c:pt>
                <c:pt idx="4">
                  <c:v>5</c:v>
                </c:pt>
                <c:pt idx="5">
                  <c:v>6</c:v>
                </c:pt>
                <c:pt idx="6">
                  <c:v>7</c:v>
                </c:pt>
                <c:pt idx="7">
                  <c:v>8</c:v>
                </c:pt>
                <c:pt idx="8">
                  <c:v>9</c:v>
                </c:pt>
                <c:pt idx="9">
                  <c:v>10
(least deprived)</c:v>
                </c:pt>
              </c:strCache>
            </c:strRef>
          </c:cat>
          <c:val>
            <c:numRef>
              <c:f>ChartData!$L$1033:$L$1042</c:f>
              <c:numCache>
                <c:formatCode>0.0</c:formatCode>
                <c:ptCount val="10"/>
                <c:pt idx="0">
                  <c:v>0.5</c:v>
                </c:pt>
                <c:pt idx="1">
                  <c:v>1</c:v>
                </c:pt>
                <c:pt idx="2">
                  <c:v>1.5</c:v>
                </c:pt>
                <c:pt idx="3">
                  <c:v>2</c:v>
                </c:pt>
                <c:pt idx="4">
                  <c:v>3</c:v>
                </c:pt>
                <c:pt idx="5">
                  <c:v>3.8</c:v>
                </c:pt>
                <c:pt idx="6">
                  <c:v>4.5999999999999996</c:v>
                </c:pt>
                <c:pt idx="7">
                  <c:v>5.6</c:v>
                </c:pt>
                <c:pt idx="8">
                  <c:v>6.3</c:v>
                </c:pt>
                <c:pt idx="9">
                  <c:v>7.4</c:v>
                </c:pt>
              </c:numCache>
            </c:numRef>
          </c:val>
          <c:extLst>
            <c:ext xmlns:c16="http://schemas.microsoft.com/office/drawing/2014/chart" uri="{C3380CC4-5D6E-409C-BE32-E72D297353CC}">
              <c16:uniqueId val="{00000000-BE6D-4E62-B40C-77C55B262A72}"/>
            </c:ext>
          </c:extLst>
        </c:ser>
        <c:dLbls>
          <c:showLegendKey val="0"/>
          <c:showVal val="1"/>
          <c:showCatName val="0"/>
          <c:showSerName val="0"/>
          <c:showPercent val="0"/>
          <c:showBubbleSize val="0"/>
        </c:dLbls>
        <c:gapWidth val="50"/>
        <c:axId val="1112689944"/>
        <c:axId val="1112696504"/>
      </c:barChart>
      <c:lineChart>
        <c:grouping val="standard"/>
        <c:varyColors val="0"/>
        <c:ser>
          <c:idx val="0"/>
          <c:order val="1"/>
          <c:tx>
            <c:strRef>
              <c:f>ChartData!$K$1032</c:f>
              <c:strCache>
                <c:ptCount val="1"/>
                <c:pt idx="0">
                  <c:v>Number of refunds</c:v>
                </c:pt>
              </c:strCache>
            </c:strRef>
          </c:tx>
          <c:spPr>
            <a:ln w="28575" cap="rnd">
              <a:solidFill>
                <a:schemeClr val="accent4">
                  <a:lumMod val="50000"/>
                </a:schemeClr>
              </a:solidFill>
              <a:round/>
            </a:ln>
            <a:effectLst/>
          </c:spPr>
          <c:marker>
            <c:symbol val="none"/>
          </c:marker>
          <c:dLbls>
            <c:delete val="1"/>
          </c:dLbls>
          <c:cat>
            <c:strRef>
              <c:f>ChartData!$J$1033:$J$1042</c:f>
              <c:strCache>
                <c:ptCount val="10"/>
                <c:pt idx="0">
                  <c:v>1 
(most deprived)</c:v>
                </c:pt>
                <c:pt idx="1">
                  <c:v>2</c:v>
                </c:pt>
                <c:pt idx="2">
                  <c:v>3</c:v>
                </c:pt>
                <c:pt idx="3">
                  <c:v>4</c:v>
                </c:pt>
                <c:pt idx="4">
                  <c:v>5</c:v>
                </c:pt>
                <c:pt idx="5">
                  <c:v>6</c:v>
                </c:pt>
                <c:pt idx="6">
                  <c:v>7</c:v>
                </c:pt>
                <c:pt idx="7">
                  <c:v>8</c:v>
                </c:pt>
                <c:pt idx="8">
                  <c:v>9</c:v>
                </c:pt>
                <c:pt idx="9">
                  <c:v>10
(least deprived)</c:v>
                </c:pt>
              </c:strCache>
            </c:strRef>
          </c:cat>
          <c:val>
            <c:numRef>
              <c:f>ChartData!$K$1033:$K$1042</c:f>
              <c:numCache>
                <c:formatCode>0</c:formatCode>
                <c:ptCount val="10"/>
                <c:pt idx="0">
                  <c:v>100</c:v>
                </c:pt>
                <c:pt idx="1">
                  <c:v>180</c:v>
                </c:pt>
                <c:pt idx="2">
                  <c:v>250</c:v>
                </c:pt>
                <c:pt idx="3">
                  <c:v>320</c:v>
                </c:pt>
                <c:pt idx="4">
                  <c:v>380</c:v>
                </c:pt>
                <c:pt idx="5">
                  <c:v>490</c:v>
                </c:pt>
                <c:pt idx="6">
                  <c:v>550</c:v>
                </c:pt>
                <c:pt idx="7">
                  <c:v>610</c:v>
                </c:pt>
                <c:pt idx="8">
                  <c:v>650</c:v>
                </c:pt>
                <c:pt idx="9">
                  <c:v>690</c:v>
                </c:pt>
              </c:numCache>
            </c:numRef>
          </c:val>
          <c:smooth val="0"/>
          <c:extLst>
            <c:ext xmlns:c16="http://schemas.microsoft.com/office/drawing/2014/chart" uri="{C3380CC4-5D6E-409C-BE32-E72D297353CC}">
              <c16:uniqueId val="{00000001-BE6D-4E62-B40C-77C55B262A72}"/>
            </c:ext>
          </c:extLst>
        </c:ser>
        <c:dLbls>
          <c:showLegendKey val="0"/>
          <c:showVal val="1"/>
          <c:showCatName val="0"/>
          <c:showSerName val="0"/>
          <c:showPercent val="0"/>
          <c:showBubbleSize val="0"/>
        </c:dLbls>
        <c:marker val="1"/>
        <c:smooth val="0"/>
        <c:axId val="770958368"/>
        <c:axId val="770964272"/>
      </c:lineChart>
      <c:valAx>
        <c:axId val="770964272"/>
        <c:scaling>
          <c:orientation val="minMax"/>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accent4">
                    <a:lumMod val="50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ChartData!$K$1029</c:f>
              <c:strCache>
                <c:ptCount val="1"/>
                <c:pt idx="0">
                  <c:v>WIMD tenth</c:v>
                </c:pt>
              </c:strCache>
            </c:strRef>
          </c:tx>
          <c:layout>
            <c:manualLayout>
              <c:xMode val="edge"/>
              <c:yMode val="edge"/>
              <c:x val="0.43239854675101097"/>
              <c:y val="0.9223658239940745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tickLblSkip val="1"/>
        <c:noMultiLvlLbl val="0"/>
      </c:catAx>
      <c:valAx>
        <c:axId val="111269650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272262"/>
                </a:solidFill>
                <a:latin typeface="Arial" panose="020B0604020202020204" pitchFamily="34" charset="0"/>
                <a:ea typeface="+mn-ea"/>
                <a:cs typeface="Arial" panose="020B0604020202020204" pitchFamily="34" charset="0"/>
              </a:defRPr>
            </a:pPr>
            <a:endParaRPr lang="en-US"/>
          </a:p>
        </c:txPr>
        <c:crossAx val="1112689944"/>
        <c:crosses val="max"/>
        <c:crossBetween val="between"/>
      </c:valAx>
      <c:catAx>
        <c:axId val="1112689944"/>
        <c:scaling>
          <c:orientation val="minMax"/>
        </c:scaling>
        <c:delete val="1"/>
        <c:axPos val="b"/>
        <c:numFmt formatCode="General" sourceLinked="1"/>
        <c:majorTickMark val="out"/>
        <c:minorTickMark val="none"/>
        <c:tickLblPos val="nextTo"/>
        <c:crossAx val="111269650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97915228522308"/>
          <c:y val="0.29660314573700403"/>
          <c:w val="0.80596677909915571"/>
          <c:h val="0.49453487847188632"/>
        </c:manualLayout>
      </c:layout>
      <c:barChart>
        <c:barDir val="col"/>
        <c:grouping val="clustered"/>
        <c:varyColors val="0"/>
        <c:ser>
          <c:idx val="1"/>
          <c:order val="1"/>
          <c:tx>
            <c:strRef>
              <c:f>ChartData!$L$684</c:f>
              <c:strCache>
                <c:ptCount val="1"/>
                <c:pt idx="0">
                  <c:v>Amount refunded (£ millions)</c:v>
                </c:pt>
              </c:strCache>
            </c:strRef>
          </c:tx>
          <c:spPr>
            <a:solidFill>
              <a:srgbClr val="272262"/>
            </a:solidFill>
            <a:ln>
              <a:noFill/>
            </a:ln>
            <a:effectLst/>
          </c:spPr>
          <c:invertIfNegative val="0"/>
          <c:dLbls>
            <c:delete val="1"/>
          </c:dLbls>
          <c:cat>
            <c:strRef>
              <c:f>ChartData!$J$685:$J$687</c:f>
              <c:strCache>
                <c:ptCount val="3"/>
                <c:pt idx="0">
                  <c:v>2018-19</c:v>
                </c:pt>
                <c:pt idx="1">
                  <c:v>2019-20</c:v>
                </c:pt>
                <c:pt idx="2">
                  <c:v>2020-21</c:v>
                </c:pt>
              </c:strCache>
            </c:strRef>
          </c:cat>
          <c:val>
            <c:numRef>
              <c:f>ChartData!$L$685:$L$687</c:f>
              <c:numCache>
                <c:formatCode>0.0</c:formatCode>
                <c:ptCount val="3"/>
                <c:pt idx="0">
                  <c:v>14</c:v>
                </c:pt>
                <c:pt idx="1">
                  <c:v>12.7</c:v>
                </c:pt>
                <c:pt idx="2">
                  <c:v>9.3000000000000007</c:v>
                </c:pt>
              </c:numCache>
            </c:numRef>
          </c:val>
          <c:extLst>
            <c:ext xmlns:c16="http://schemas.microsoft.com/office/drawing/2014/chart" uri="{C3380CC4-5D6E-409C-BE32-E72D297353CC}">
              <c16:uniqueId val="{00000000-84F1-4278-904E-477BDB867E91}"/>
            </c:ext>
          </c:extLst>
        </c:ser>
        <c:dLbls>
          <c:showLegendKey val="0"/>
          <c:showVal val="1"/>
          <c:showCatName val="0"/>
          <c:showSerName val="0"/>
          <c:showPercent val="0"/>
          <c:showBubbleSize val="0"/>
        </c:dLbls>
        <c:gapWidth val="150"/>
        <c:axId val="449410832"/>
        <c:axId val="449405256"/>
      </c:barChart>
      <c:lineChart>
        <c:grouping val="standard"/>
        <c:varyColors val="0"/>
        <c:ser>
          <c:idx val="0"/>
          <c:order val="0"/>
          <c:tx>
            <c:strRef>
              <c:f>ChartData!$K$684</c:f>
              <c:strCache>
                <c:ptCount val="1"/>
                <c:pt idx="0">
                  <c:v>Number of refunds</c:v>
                </c:pt>
              </c:strCache>
            </c:strRef>
          </c:tx>
          <c:spPr>
            <a:ln w="28575" cap="rnd">
              <a:solidFill>
                <a:schemeClr val="accent4">
                  <a:lumMod val="50000"/>
                </a:schemeClr>
              </a:solidFill>
              <a:round/>
            </a:ln>
            <a:effectLst/>
          </c:spPr>
          <c:marker>
            <c:symbol val="none"/>
          </c:marker>
          <c:dLbls>
            <c:delete val="1"/>
          </c:dLbls>
          <c:cat>
            <c:strRef>
              <c:f>ChartData!$J$685:$J$687</c:f>
              <c:strCache>
                <c:ptCount val="3"/>
                <c:pt idx="0">
                  <c:v>2018-19</c:v>
                </c:pt>
                <c:pt idx="1">
                  <c:v>2019-20</c:v>
                </c:pt>
                <c:pt idx="2">
                  <c:v>2020-21</c:v>
                </c:pt>
              </c:strCache>
            </c:strRef>
          </c:cat>
          <c:val>
            <c:numRef>
              <c:f>ChartData!$K$685:$K$687</c:f>
              <c:numCache>
                <c:formatCode>#,##0</c:formatCode>
                <c:ptCount val="3"/>
                <c:pt idx="0">
                  <c:v>1860</c:v>
                </c:pt>
                <c:pt idx="1">
                  <c:v>1530</c:v>
                </c:pt>
                <c:pt idx="2">
                  <c:v>870</c:v>
                </c:pt>
              </c:numCache>
            </c:numRef>
          </c:val>
          <c:smooth val="0"/>
          <c:extLst>
            <c:ext xmlns:c16="http://schemas.microsoft.com/office/drawing/2014/chart" uri="{C3380CC4-5D6E-409C-BE32-E72D297353CC}">
              <c16:uniqueId val="{00000001-84F1-4278-904E-477BDB867E91}"/>
            </c:ext>
          </c:extLst>
        </c:ser>
        <c:dLbls>
          <c:showLegendKey val="0"/>
          <c:showVal val="1"/>
          <c:showCatName val="0"/>
          <c:showSerName val="0"/>
          <c:showPercent val="0"/>
          <c:showBubbleSize val="0"/>
        </c:dLbls>
        <c:marker val="1"/>
        <c:smooth val="0"/>
        <c:axId val="770958368"/>
        <c:axId val="770964272"/>
      </c:lineChart>
      <c:valAx>
        <c:axId val="770964272"/>
        <c:scaling>
          <c:orientation val="minMax"/>
          <c:max val="2000"/>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accent4">
                    <a:lumMod val="50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400"/>
      </c:valAx>
      <c:catAx>
        <c:axId val="770958368"/>
        <c:scaling>
          <c:orientation val="minMax"/>
        </c:scaling>
        <c:delete val="0"/>
        <c:axPos val="b"/>
        <c:title>
          <c:tx>
            <c:strRef>
              <c:f>ChartData!$K$678</c:f>
              <c:strCache>
                <c:ptCount val="1"/>
                <c:pt idx="0">
                  <c:v>Year the transaction was effective</c:v>
                </c:pt>
              </c:strCache>
            </c:strRef>
          </c:tx>
          <c:layout>
            <c:manualLayout>
              <c:xMode val="edge"/>
              <c:yMode val="edge"/>
              <c:x val="0.26978147688773402"/>
              <c:y val="0.8584671142151457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valAx>
        <c:axId val="449405256"/>
        <c:scaling>
          <c:orientation val="minMax"/>
          <c:max val="15"/>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272262"/>
                </a:solidFill>
                <a:latin typeface="Arial" panose="020B0604020202020204" pitchFamily="34" charset="0"/>
                <a:ea typeface="+mn-ea"/>
                <a:cs typeface="Arial" panose="020B0604020202020204" pitchFamily="34" charset="0"/>
              </a:defRPr>
            </a:pPr>
            <a:endParaRPr lang="en-US"/>
          </a:p>
        </c:txPr>
        <c:crossAx val="449410832"/>
        <c:crosses val="max"/>
        <c:crossBetween val="between"/>
        <c:majorUnit val="3"/>
      </c:valAx>
      <c:catAx>
        <c:axId val="449410832"/>
        <c:scaling>
          <c:orientation val="minMax"/>
        </c:scaling>
        <c:delete val="1"/>
        <c:axPos val="b"/>
        <c:numFmt formatCode="General" sourceLinked="1"/>
        <c:majorTickMark val="out"/>
        <c:minorTickMark val="none"/>
        <c:tickLblPos val="nextTo"/>
        <c:crossAx val="4494052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07724437671097E-2"/>
          <c:y val="0.29600234575582679"/>
          <c:w val="0.88738878070348737"/>
          <c:h val="0.48859315349456051"/>
        </c:manualLayout>
      </c:layout>
      <c:barChart>
        <c:barDir val="col"/>
        <c:grouping val="clustered"/>
        <c:varyColors val="0"/>
        <c:ser>
          <c:idx val="0"/>
          <c:order val="0"/>
          <c:tx>
            <c:strRef>
              <c:f>ChartData!$K$355</c:f>
              <c:strCache>
                <c:ptCount val="1"/>
                <c:pt idx="0">
                  <c:v>Effective date</c:v>
                </c:pt>
              </c:strCache>
            </c:strRef>
          </c:tx>
          <c:spPr>
            <a:solidFill>
              <a:schemeClr val="accent5">
                <a:lumMod val="60000"/>
                <a:lumOff val="40000"/>
              </a:schemeClr>
            </a:solidFill>
            <a:ln>
              <a:noFill/>
            </a:ln>
            <a:effectLst/>
          </c:spPr>
          <c:invertIfNegative val="0"/>
          <c:dLbls>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0-C379-4A11-8B19-F298DD115521}"/>
                </c:ext>
              </c:extLst>
            </c:dLbl>
            <c:dLbl>
              <c:idx val="6"/>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C379-4A11-8B19-F298DD11552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ChartData!$J$356:$J$362</c:f>
              <c:strCache>
                <c:ptCount val="7"/>
                <c:pt idx="0">
                  <c:v>Monday</c:v>
                </c:pt>
                <c:pt idx="1">
                  <c:v>Tuesday</c:v>
                </c:pt>
                <c:pt idx="2">
                  <c:v>Wednesday</c:v>
                </c:pt>
                <c:pt idx="3">
                  <c:v>Thursday</c:v>
                </c:pt>
                <c:pt idx="4">
                  <c:v>Friday</c:v>
                </c:pt>
                <c:pt idx="5">
                  <c:v>Saturday</c:v>
                </c:pt>
                <c:pt idx="6">
                  <c:v>Sunday</c:v>
                </c:pt>
              </c:strCache>
            </c:strRef>
          </c:cat>
          <c:val>
            <c:numRef>
              <c:f>ChartData!$K$356:$K$362</c:f>
              <c:numCache>
                <c:formatCode>0%</c:formatCode>
                <c:ptCount val="7"/>
                <c:pt idx="0">
                  <c:v>0.14199999999999999</c:v>
                </c:pt>
                <c:pt idx="1">
                  <c:v>0.111</c:v>
                </c:pt>
                <c:pt idx="2">
                  <c:v>0.13500000000000001</c:v>
                </c:pt>
                <c:pt idx="3">
                  <c:v>0.13500000000000001</c:v>
                </c:pt>
                <c:pt idx="4">
                  <c:v>0.47599999999999998</c:v>
                </c:pt>
                <c:pt idx="5">
                  <c:v>1E-3</c:v>
                </c:pt>
                <c:pt idx="6">
                  <c:v>1E-3</c:v>
                </c:pt>
              </c:numCache>
            </c:numRef>
          </c:val>
          <c:extLst>
            <c:ext xmlns:c16="http://schemas.microsoft.com/office/drawing/2014/chart" uri="{C3380CC4-5D6E-409C-BE32-E72D297353CC}">
              <c16:uniqueId val="{00000002-C379-4A11-8B19-F298DD115521}"/>
            </c:ext>
          </c:extLst>
        </c:ser>
        <c:ser>
          <c:idx val="1"/>
          <c:order val="1"/>
          <c:tx>
            <c:strRef>
              <c:f>ChartData!$L$355</c:f>
              <c:strCache>
                <c:ptCount val="1"/>
                <c:pt idx="0">
                  <c:v>Submitted date</c:v>
                </c:pt>
              </c:strCache>
            </c:strRef>
          </c:tx>
          <c:spPr>
            <a:solidFill>
              <a:schemeClr val="accent4">
                <a:lumMod val="2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ChartData!$J$356:$J$362</c:f>
              <c:strCache>
                <c:ptCount val="7"/>
                <c:pt idx="0">
                  <c:v>Monday</c:v>
                </c:pt>
                <c:pt idx="1">
                  <c:v>Tuesday</c:v>
                </c:pt>
                <c:pt idx="2">
                  <c:v>Wednesday</c:v>
                </c:pt>
                <c:pt idx="3">
                  <c:v>Thursday</c:v>
                </c:pt>
                <c:pt idx="4">
                  <c:v>Friday</c:v>
                </c:pt>
                <c:pt idx="5">
                  <c:v>Saturday</c:v>
                </c:pt>
                <c:pt idx="6">
                  <c:v>Sunday</c:v>
                </c:pt>
              </c:strCache>
            </c:strRef>
          </c:cat>
          <c:val>
            <c:numRef>
              <c:f>ChartData!$L$356:$L$362</c:f>
              <c:numCache>
                <c:formatCode>0%</c:formatCode>
                <c:ptCount val="7"/>
                <c:pt idx="0">
                  <c:v>0.20399999999999999</c:v>
                </c:pt>
                <c:pt idx="1">
                  <c:v>0.185</c:v>
                </c:pt>
                <c:pt idx="2">
                  <c:v>0.16900000000000001</c:v>
                </c:pt>
                <c:pt idx="3">
                  <c:v>0.154</c:v>
                </c:pt>
                <c:pt idx="4">
                  <c:v>0.26500000000000001</c:v>
                </c:pt>
                <c:pt idx="5">
                  <c:v>1.2999999999999999E-2</c:v>
                </c:pt>
                <c:pt idx="6">
                  <c:v>0.01</c:v>
                </c:pt>
              </c:numCache>
            </c:numRef>
          </c:val>
          <c:extLst>
            <c:ext xmlns:c16="http://schemas.microsoft.com/office/drawing/2014/chart" uri="{C3380CC4-5D6E-409C-BE32-E72D297353CC}">
              <c16:uniqueId val="{00000003-C379-4A11-8B19-F298DD115521}"/>
            </c:ext>
          </c:extLst>
        </c:ser>
        <c:dLbls>
          <c:showLegendKey val="0"/>
          <c:showVal val="1"/>
          <c:showCatName val="0"/>
          <c:showSerName val="0"/>
          <c:showPercent val="0"/>
          <c:showBubbleSize val="0"/>
        </c:dLbls>
        <c:gapWidth val="50"/>
        <c:axId val="770958368"/>
        <c:axId val="770964272"/>
      </c:barChart>
      <c:valAx>
        <c:axId val="770964272"/>
        <c:scaling>
          <c:orientation val="minMax"/>
          <c:max val="0.60000000000000009"/>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ChartData!$K$348</c:f>
              <c:strCache>
                <c:ptCount val="1"/>
                <c:pt idx="0">
                  <c:v>Day of week</c:v>
                </c:pt>
              </c:strCache>
            </c:strRef>
          </c:tx>
          <c:layout>
            <c:manualLayout>
              <c:xMode val="edge"/>
              <c:yMode val="edge"/>
              <c:x val="0.47049436024797975"/>
              <c:y val="0.8796600848828778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42547963762594193"/>
          <c:y val="0.18238260085236199"/>
          <c:w val="0.53861880168204779"/>
          <c:h val="7.2822290656290908E-2"/>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82095620400396"/>
          <c:y val="0.13810702872275091"/>
          <c:w val="0.70313528990694341"/>
          <c:h val="0.67315681480948963"/>
        </c:manualLayout>
      </c:layout>
      <c:barChart>
        <c:barDir val="bar"/>
        <c:grouping val="clustered"/>
        <c:varyColors val="0"/>
        <c:ser>
          <c:idx val="0"/>
          <c:order val="0"/>
          <c:spPr>
            <a:pattFill prst="lgCheck">
              <a:fgClr>
                <a:schemeClr val="accent4">
                  <a:lumMod val="50000"/>
                </a:schemeClr>
              </a:fgClr>
              <a:bgClr>
                <a:srgbClr val="FFFFFF"/>
              </a:bgClr>
            </a:pattFill>
            <a:ln w="3175">
              <a:solidFill>
                <a:srgbClr val="000000"/>
              </a:solidFill>
            </a:ln>
            <a:effectLst/>
          </c:spPr>
          <c:invertIfNegative val="0"/>
          <c:dLbls>
            <c:delete val="1"/>
          </c:dLbls>
          <c:trendline>
            <c:spPr>
              <a:ln w="19050" cap="rnd">
                <a:noFill/>
                <a:prstDash val="sysDot"/>
              </a:ln>
              <a:effectLst/>
            </c:spPr>
            <c:trendlineType val="linear"/>
            <c:dispRSqr val="0"/>
            <c:dispEq val="0"/>
          </c:trendline>
          <c:cat>
            <c:strRef>
              <c:f>ChartData!$J$798:$J$819</c:f>
              <c:strCache>
                <c:ptCount val="22"/>
                <c:pt idx="0">
                  <c:v>Blaenau Gwent</c:v>
                </c:pt>
                <c:pt idx="1">
                  <c:v>Merthyr Tydfil</c:v>
                </c:pt>
                <c:pt idx="2">
                  <c:v>Neath Port Talbot</c:v>
                </c:pt>
                <c:pt idx="3">
                  <c:v>Rhondda Cynon Taf</c:v>
                </c:pt>
                <c:pt idx="4">
                  <c:v>Caerphilly</c:v>
                </c:pt>
                <c:pt idx="5">
                  <c:v>Torfaen</c:v>
                </c:pt>
                <c:pt idx="6">
                  <c:v>Bridgend</c:v>
                </c:pt>
                <c:pt idx="7">
                  <c:v>Carmarthenshire</c:v>
                </c:pt>
                <c:pt idx="8">
                  <c:v>Wrexham</c:v>
                </c:pt>
                <c:pt idx="9">
                  <c:v>Newport</c:v>
                </c:pt>
                <c:pt idx="10">
                  <c:v>Flintshire</c:v>
                </c:pt>
                <c:pt idx="11">
                  <c:v>Denbighshire</c:v>
                </c:pt>
                <c:pt idx="12">
                  <c:v>Swansea</c:v>
                </c:pt>
                <c:pt idx="13">
                  <c:v>Conwy</c:v>
                </c:pt>
                <c:pt idx="14">
                  <c:v>Ceredigion</c:v>
                </c:pt>
                <c:pt idx="15">
                  <c:v>Powys</c:v>
                </c:pt>
                <c:pt idx="16">
                  <c:v>Cardiff</c:v>
                </c:pt>
                <c:pt idx="17">
                  <c:v>Gwynedd</c:v>
                </c:pt>
                <c:pt idx="18">
                  <c:v>Vale of Glamorgan</c:v>
                </c:pt>
                <c:pt idx="19">
                  <c:v>Pembrokeshire</c:v>
                </c:pt>
                <c:pt idx="20">
                  <c:v>Isle of Anglesey</c:v>
                </c:pt>
                <c:pt idx="21">
                  <c:v>Monmouthshire</c:v>
                </c:pt>
              </c:strCache>
            </c:strRef>
          </c:cat>
          <c:val>
            <c:numRef>
              <c:f>ChartData!$K$798:$K$819</c:f>
              <c:numCache>
                <c:formatCode>#,##0</c:formatCode>
                <c:ptCount val="22"/>
                <c:pt idx="0">
                  <c:v>2890</c:v>
                </c:pt>
                <c:pt idx="1">
                  <c:v>3090</c:v>
                </c:pt>
                <c:pt idx="2">
                  <c:v>3310</c:v>
                </c:pt>
                <c:pt idx="3">
                  <c:v>3360</c:v>
                </c:pt>
                <c:pt idx="4">
                  <c:v>3940</c:v>
                </c:pt>
                <c:pt idx="5">
                  <c:v>4370</c:v>
                </c:pt>
                <c:pt idx="6">
                  <c:v>4710</c:v>
                </c:pt>
                <c:pt idx="7">
                  <c:v>4810</c:v>
                </c:pt>
                <c:pt idx="8">
                  <c:v>5200</c:v>
                </c:pt>
                <c:pt idx="9">
                  <c:v>5360</c:v>
                </c:pt>
                <c:pt idx="10">
                  <c:v>5390</c:v>
                </c:pt>
                <c:pt idx="11">
                  <c:v>5390</c:v>
                </c:pt>
                <c:pt idx="12">
                  <c:v>5670</c:v>
                </c:pt>
                <c:pt idx="13">
                  <c:v>6530</c:v>
                </c:pt>
                <c:pt idx="14">
                  <c:v>7010</c:v>
                </c:pt>
                <c:pt idx="15">
                  <c:v>7190</c:v>
                </c:pt>
                <c:pt idx="16">
                  <c:v>7290</c:v>
                </c:pt>
                <c:pt idx="17">
                  <c:v>7960</c:v>
                </c:pt>
                <c:pt idx="18">
                  <c:v>8150</c:v>
                </c:pt>
                <c:pt idx="19">
                  <c:v>8350</c:v>
                </c:pt>
                <c:pt idx="20">
                  <c:v>9240</c:v>
                </c:pt>
                <c:pt idx="21">
                  <c:v>9400</c:v>
                </c:pt>
              </c:numCache>
            </c:numRef>
          </c:val>
          <c:extLst>
            <c:ext xmlns:c16="http://schemas.microsoft.com/office/drawing/2014/chart" uri="{C3380CC4-5D6E-409C-BE32-E72D297353CC}">
              <c16:uniqueId val="{00000001-11DA-4A5C-9791-DB5FAECE52ED}"/>
            </c:ext>
          </c:extLst>
        </c:ser>
        <c:dLbls>
          <c:showLegendKey val="0"/>
          <c:showVal val="1"/>
          <c:showCatName val="0"/>
          <c:showSerName val="0"/>
          <c:showPercent val="0"/>
          <c:showBubbleSize val="0"/>
        </c:dLbls>
        <c:gapWidth val="50"/>
        <c:axId val="770958368"/>
        <c:axId val="770964272"/>
      </c:barChart>
      <c:valAx>
        <c:axId val="770964272"/>
        <c:scaling>
          <c:orientation val="minMax"/>
          <c:min val="0"/>
        </c:scaling>
        <c:delete val="0"/>
        <c:axPos val="b"/>
        <c:majorGridlines>
          <c:spPr>
            <a:ln w="9525" cap="flat" cmpd="sng" algn="ctr">
              <a:solidFill>
                <a:srgbClr val="B2B2B2"/>
              </a:solidFill>
              <a:round/>
            </a:ln>
            <a:effectLst/>
          </c:spPr>
        </c:majorGridlines>
        <c:title>
          <c:tx>
            <c:strRef>
              <c:f>ChartData!$K$793</c:f>
              <c:strCache>
                <c:ptCount val="1"/>
                <c:pt idx="0">
                  <c:v>Additional revenue due per higher rates residential transaction (£)</c:v>
                </c:pt>
              </c:strCache>
            </c:strRef>
          </c:tx>
          <c:layout>
            <c:manualLayout>
              <c:xMode val="edge"/>
              <c:yMode val="edge"/>
              <c:x val="0.21468805704099822"/>
              <c:y val="0.84592731799673371"/>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1000"/>
      </c:valAx>
      <c:catAx>
        <c:axId val="770958368"/>
        <c:scaling>
          <c:orientation val="minMax"/>
        </c:scaling>
        <c:delete val="0"/>
        <c:axPos val="l"/>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93953131891588E-2"/>
          <c:y val="0.36459348324724911"/>
          <c:w val="0.89225324107213888"/>
          <c:h val="0.35797271096252109"/>
        </c:manualLayout>
      </c:layout>
      <c:lineChart>
        <c:grouping val="standard"/>
        <c:varyColors val="0"/>
        <c:ser>
          <c:idx val="2"/>
          <c:order val="0"/>
          <c:tx>
            <c:strRef>
              <c:f>ChartData!$K$216</c:f>
              <c:strCache>
                <c:ptCount val="1"/>
                <c:pt idx="0">
                  <c:v>Residential: 2019-20 (r) </c:v>
                </c:pt>
              </c:strCache>
            </c:strRef>
          </c:tx>
          <c:spPr>
            <a:ln w="28575" cap="rnd">
              <a:solidFill>
                <a:schemeClr val="accent4">
                  <a:lumMod val="25000"/>
                </a:schemeClr>
              </a:solidFill>
              <a:prstDash val="dash"/>
              <a:round/>
            </a:ln>
            <a:effectLst/>
          </c:spPr>
          <c:marker>
            <c:symbol val="none"/>
          </c:marker>
          <c:cat>
            <c:strRef>
              <c:f>ChartData!$J$217:$J$228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ChartData!$K$217:$K$228</c:f>
              <c:numCache>
                <c:formatCode>#,##0.0</c:formatCode>
                <c:ptCount val="12"/>
                <c:pt idx="0">
                  <c:v>10.199999999999999</c:v>
                </c:pt>
                <c:pt idx="1">
                  <c:v>11.8</c:v>
                </c:pt>
                <c:pt idx="2">
                  <c:v>12.8</c:v>
                </c:pt>
                <c:pt idx="3">
                  <c:v>13.9</c:v>
                </c:pt>
                <c:pt idx="4">
                  <c:v>16.399999999999999</c:v>
                </c:pt>
                <c:pt idx="5">
                  <c:v>13.1</c:v>
                </c:pt>
                <c:pt idx="6">
                  <c:v>14.8</c:v>
                </c:pt>
                <c:pt idx="7">
                  <c:v>16</c:v>
                </c:pt>
                <c:pt idx="8">
                  <c:v>14.3</c:v>
                </c:pt>
                <c:pt idx="9">
                  <c:v>12.1</c:v>
                </c:pt>
                <c:pt idx="10">
                  <c:v>11.9</c:v>
                </c:pt>
                <c:pt idx="11">
                  <c:v>12.4</c:v>
                </c:pt>
              </c:numCache>
            </c:numRef>
          </c:val>
          <c:smooth val="0"/>
          <c:extLst>
            <c:ext xmlns:c16="http://schemas.microsoft.com/office/drawing/2014/chart" uri="{C3380CC4-5D6E-409C-BE32-E72D297353CC}">
              <c16:uniqueId val="{00000000-4656-4520-9009-46D5803AD6FB}"/>
            </c:ext>
          </c:extLst>
        </c:ser>
        <c:ser>
          <c:idx val="1"/>
          <c:order val="1"/>
          <c:tx>
            <c:strRef>
              <c:f>ChartData!$L$216</c:f>
              <c:strCache>
                <c:ptCount val="1"/>
                <c:pt idx="0">
                  <c:v>Residential: 2020-21 (r) </c:v>
                </c:pt>
              </c:strCache>
            </c:strRef>
          </c:tx>
          <c:spPr>
            <a:ln w="28575" cap="rnd">
              <a:solidFill>
                <a:schemeClr val="accent4">
                  <a:lumMod val="25000"/>
                </a:schemeClr>
              </a:solidFill>
              <a:prstDash val="solid"/>
              <a:round/>
            </a:ln>
            <a:effectLst/>
          </c:spPr>
          <c:marker>
            <c:symbol val="none"/>
          </c:marker>
          <c:cat>
            <c:strRef>
              <c:f>ChartData!$J$217:$J$228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ChartData!$L$217:$L$228</c:f>
              <c:numCache>
                <c:formatCode>#,##0.0</c:formatCode>
                <c:ptCount val="12"/>
                <c:pt idx="0">
                  <c:v>4.7</c:v>
                </c:pt>
                <c:pt idx="1">
                  <c:v>5.2</c:v>
                </c:pt>
                <c:pt idx="2">
                  <c:v>7.4</c:v>
                </c:pt>
                <c:pt idx="3">
                  <c:v>9.1999999999999993</c:v>
                </c:pt>
                <c:pt idx="4">
                  <c:v>9.3000000000000007</c:v>
                </c:pt>
                <c:pt idx="5">
                  <c:v>10</c:v>
                </c:pt>
                <c:pt idx="6">
                  <c:v>16</c:v>
                </c:pt>
                <c:pt idx="7">
                  <c:v>16.899999999999999</c:v>
                </c:pt>
                <c:pt idx="8">
                  <c:v>20.8</c:v>
                </c:pt>
                <c:pt idx="9">
                  <c:v>14.5</c:v>
                </c:pt>
                <c:pt idx="10">
                  <c:v>17.399999999999999</c:v>
                </c:pt>
                <c:pt idx="11">
                  <c:v>27.1</c:v>
                </c:pt>
              </c:numCache>
            </c:numRef>
          </c:val>
          <c:smooth val="0"/>
          <c:extLst>
            <c:ext xmlns:c16="http://schemas.microsoft.com/office/drawing/2014/chart" uri="{C3380CC4-5D6E-409C-BE32-E72D297353CC}">
              <c16:uniqueId val="{00000001-4656-4520-9009-46D5803AD6FB}"/>
            </c:ext>
          </c:extLst>
        </c:ser>
        <c:ser>
          <c:idx val="0"/>
          <c:order val="2"/>
          <c:tx>
            <c:strRef>
              <c:f>ChartData!$M$216</c:f>
              <c:strCache>
                <c:ptCount val="1"/>
                <c:pt idx="0">
                  <c:v>of which: additional revenue from higher rates residential: 2019-20 (r) </c:v>
                </c:pt>
              </c:strCache>
            </c:strRef>
          </c:tx>
          <c:spPr>
            <a:ln w="28575" cap="rnd">
              <a:solidFill>
                <a:schemeClr val="accent4">
                  <a:lumMod val="50000"/>
                </a:schemeClr>
              </a:solidFill>
              <a:prstDash val="dash"/>
              <a:round/>
            </a:ln>
            <a:effectLst/>
          </c:spPr>
          <c:marker>
            <c:symbol val="none"/>
          </c:marker>
          <c:cat>
            <c:strRef>
              <c:f>ChartData!$J$217:$J$228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ChartData!$M$217:$M$228</c:f>
              <c:numCache>
                <c:formatCode>#,##0.0</c:formatCode>
                <c:ptCount val="12"/>
                <c:pt idx="0">
                  <c:v>3.8</c:v>
                </c:pt>
                <c:pt idx="1">
                  <c:v>4.5</c:v>
                </c:pt>
                <c:pt idx="2">
                  <c:v>4.7</c:v>
                </c:pt>
                <c:pt idx="3">
                  <c:v>5.2</c:v>
                </c:pt>
                <c:pt idx="4">
                  <c:v>5.5</c:v>
                </c:pt>
                <c:pt idx="5">
                  <c:v>4.8</c:v>
                </c:pt>
                <c:pt idx="6">
                  <c:v>5.2</c:v>
                </c:pt>
                <c:pt idx="7">
                  <c:v>5.2</c:v>
                </c:pt>
                <c:pt idx="8">
                  <c:v>5.2</c:v>
                </c:pt>
                <c:pt idx="9">
                  <c:v>4.7</c:v>
                </c:pt>
                <c:pt idx="10">
                  <c:v>4.5999999999999996</c:v>
                </c:pt>
                <c:pt idx="11">
                  <c:v>4.4000000000000004</c:v>
                </c:pt>
              </c:numCache>
            </c:numRef>
          </c:val>
          <c:smooth val="0"/>
          <c:extLst>
            <c:ext xmlns:c16="http://schemas.microsoft.com/office/drawing/2014/chart" uri="{C3380CC4-5D6E-409C-BE32-E72D297353CC}">
              <c16:uniqueId val="{00000002-4656-4520-9009-46D5803AD6FB}"/>
            </c:ext>
          </c:extLst>
        </c:ser>
        <c:ser>
          <c:idx val="3"/>
          <c:order val="3"/>
          <c:tx>
            <c:strRef>
              <c:f>ChartData!$N$216</c:f>
              <c:strCache>
                <c:ptCount val="1"/>
                <c:pt idx="0">
                  <c:v>of which: additional revenue from higher rates residential: 2020-21 (r) </c:v>
                </c:pt>
              </c:strCache>
            </c:strRef>
          </c:tx>
          <c:spPr>
            <a:ln w="28575" cap="rnd">
              <a:solidFill>
                <a:schemeClr val="accent4">
                  <a:lumMod val="50000"/>
                </a:schemeClr>
              </a:solidFill>
              <a:prstDash val="solid"/>
              <a:round/>
            </a:ln>
            <a:effectLst/>
          </c:spPr>
          <c:marker>
            <c:symbol val="none"/>
          </c:marker>
          <c:cat>
            <c:strRef>
              <c:f>ChartData!$J$217:$J$228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ChartData!$N$217:$N$228</c:f>
              <c:numCache>
                <c:formatCode>#,##0.0</c:formatCode>
                <c:ptCount val="12"/>
                <c:pt idx="0">
                  <c:v>2</c:v>
                </c:pt>
                <c:pt idx="1">
                  <c:v>2</c:v>
                </c:pt>
                <c:pt idx="2">
                  <c:v>2.5</c:v>
                </c:pt>
                <c:pt idx="3">
                  <c:v>3.7</c:v>
                </c:pt>
                <c:pt idx="4">
                  <c:v>4.2</c:v>
                </c:pt>
                <c:pt idx="5">
                  <c:v>4.7</c:v>
                </c:pt>
                <c:pt idx="6">
                  <c:v>7.2</c:v>
                </c:pt>
                <c:pt idx="7">
                  <c:v>7</c:v>
                </c:pt>
                <c:pt idx="8">
                  <c:v>9.3000000000000007</c:v>
                </c:pt>
                <c:pt idx="9">
                  <c:v>6.6</c:v>
                </c:pt>
                <c:pt idx="10">
                  <c:v>8.6</c:v>
                </c:pt>
                <c:pt idx="11">
                  <c:v>12.4</c:v>
                </c:pt>
              </c:numCache>
            </c:numRef>
          </c:val>
          <c:smooth val="0"/>
          <c:extLst>
            <c:ext xmlns:c16="http://schemas.microsoft.com/office/drawing/2014/chart" uri="{C3380CC4-5D6E-409C-BE32-E72D297353CC}">
              <c16:uniqueId val="{00000003-4656-4520-9009-46D5803AD6FB}"/>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ChartData!$K$214</c:f>
              <c:strCache>
                <c:ptCount val="1"/>
                <c:pt idx="0">
                  <c:v>Month the transaction was effective</c:v>
                </c:pt>
              </c:strCache>
            </c:strRef>
          </c:tx>
          <c:layout>
            <c:manualLayout>
              <c:xMode val="edge"/>
              <c:yMode val="edge"/>
              <c:x val="0.3133646343510384"/>
              <c:y val="0.7792980552171430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30"/>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3947904153995756"/>
          <c:y val="0.11265650852153593"/>
          <c:w val="0.58888148091885084"/>
          <c:h val="0.22878116375987509"/>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5537069372605"/>
          <c:y val="0.25674088787312649"/>
          <c:w val="0.86026056366385151"/>
          <c:h val="0.39723474864149438"/>
        </c:manualLayout>
      </c:layout>
      <c:barChart>
        <c:barDir val="col"/>
        <c:grouping val="clustered"/>
        <c:varyColors val="0"/>
        <c:ser>
          <c:idx val="0"/>
          <c:order val="0"/>
          <c:tx>
            <c:strRef>
              <c:f>ChartData!$K$279</c:f>
              <c:strCache>
                <c:ptCount val="1"/>
                <c:pt idx="0">
                  <c:v>Residential</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ChartData!$J$280:$J$282</c:f>
              <c:strCache>
                <c:ptCount val="3"/>
                <c:pt idx="0">
                  <c:v>Conveyance / transfer of ownership ¹</c:v>
                </c:pt>
                <c:pt idx="1">
                  <c:v>Granting a new lease</c:v>
                </c:pt>
                <c:pt idx="2">
                  <c:v>Assignment 
of a lease</c:v>
                </c:pt>
              </c:strCache>
            </c:strRef>
          </c:cat>
          <c:val>
            <c:numRef>
              <c:f>ChartData!$K$280:$K$282</c:f>
              <c:numCache>
                <c:formatCode>0%</c:formatCode>
                <c:ptCount val="3"/>
                <c:pt idx="0">
                  <c:v>0.94699999999999995</c:v>
                </c:pt>
                <c:pt idx="1">
                  <c:v>1.4999999999999999E-2</c:v>
                </c:pt>
                <c:pt idx="2">
                  <c:v>3.7999999999999999E-2</c:v>
                </c:pt>
              </c:numCache>
            </c:numRef>
          </c:val>
          <c:extLst>
            <c:ext xmlns:c16="http://schemas.microsoft.com/office/drawing/2014/chart" uri="{C3380CC4-5D6E-409C-BE32-E72D297353CC}">
              <c16:uniqueId val="{00000000-5D76-450F-8202-55CA64F22817}"/>
            </c:ext>
          </c:extLst>
        </c:ser>
        <c:ser>
          <c:idx val="1"/>
          <c:order val="1"/>
          <c:tx>
            <c:strRef>
              <c:f>ChartData!$L$279</c:f>
              <c:strCache>
                <c:ptCount val="1"/>
                <c:pt idx="0">
                  <c:v>Non-residential ² </c:v>
                </c:pt>
              </c:strCache>
            </c:strRef>
          </c:tx>
          <c:spPr>
            <a:solidFill>
              <a:schemeClr val="accent5">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ChartData!$J$280:$J$282</c:f>
              <c:strCache>
                <c:ptCount val="3"/>
                <c:pt idx="0">
                  <c:v>Conveyance / transfer of ownership ¹</c:v>
                </c:pt>
                <c:pt idx="1">
                  <c:v>Granting a new lease</c:v>
                </c:pt>
                <c:pt idx="2">
                  <c:v>Assignment 
of a lease</c:v>
                </c:pt>
              </c:strCache>
            </c:strRef>
          </c:cat>
          <c:val>
            <c:numRef>
              <c:f>ChartData!$L$280:$L$282</c:f>
              <c:numCache>
                <c:formatCode>0%</c:formatCode>
                <c:ptCount val="3"/>
                <c:pt idx="0">
                  <c:v>0.68300000000000005</c:v>
                </c:pt>
                <c:pt idx="1">
                  <c:v>0.28299999999999997</c:v>
                </c:pt>
                <c:pt idx="2">
                  <c:v>3.5000000000000003E-2</c:v>
                </c:pt>
              </c:numCache>
            </c:numRef>
          </c:val>
          <c:extLst>
            <c:ext xmlns:c16="http://schemas.microsoft.com/office/drawing/2014/chart" uri="{C3380CC4-5D6E-409C-BE32-E72D297353CC}">
              <c16:uniqueId val="{00000001-5D76-450F-8202-55CA64F22817}"/>
            </c:ext>
          </c:extLst>
        </c:ser>
        <c:dLbls>
          <c:showLegendKey val="0"/>
          <c:showVal val="1"/>
          <c:showCatName val="0"/>
          <c:showSerName val="0"/>
          <c:showPercent val="0"/>
          <c:showBubbleSize val="0"/>
        </c:dLbls>
        <c:gapWidth val="8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ChartData!$K$275</c:f>
              <c:strCache>
                <c:ptCount val="1"/>
                <c:pt idx="0">
                  <c:v>Transaction type</c:v>
                </c:pt>
              </c:strCache>
            </c:strRef>
          </c:tx>
          <c:layout>
            <c:manualLayout>
              <c:xMode val="edge"/>
              <c:yMode val="edge"/>
              <c:x val="0.41835101190863527"/>
              <c:y val="0.7393589980356932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53741265633207991"/>
          <c:y val="0.16002585883661094"/>
          <c:w val="0.43109335551525335"/>
          <c:h val="7.437958186261201E-2"/>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3677903771778"/>
          <c:y val="0.38617977408694359"/>
          <c:w val="0.85784100779889094"/>
          <c:h val="0.41261904002890332"/>
        </c:manualLayout>
      </c:layout>
      <c:lineChart>
        <c:grouping val="standard"/>
        <c:varyColors val="0"/>
        <c:ser>
          <c:idx val="0"/>
          <c:order val="0"/>
          <c:tx>
            <c:strRef>
              <c:f>ChartData!$K$162</c:f>
              <c:strCache>
                <c:ptCount val="1"/>
                <c:pt idx="0">
                  <c:v>Residential: 2019-20</c:v>
                </c:pt>
              </c:strCache>
            </c:strRef>
          </c:tx>
          <c:spPr>
            <a:ln w="28575" cap="rnd">
              <a:solidFill>
                <a:srgbClr val="272262"/>
              </a:solidFill>
              <a:prstDash val="dash"/>
              <a:round/>
            </a:ln>
            <a:effectLst/>
          </c:spPr>
          <c:marker>
            <c:symbol val="none"/>
          </c:marker>
          <c:cat>
            <c:strRef>
              <c:f>ChartData!$J$163:$J$174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ChartData!$K$163:$K$174</c:f>
              <c:numCache>
                <c:formatCode>#,##0</c:formatCode>
                <c:ptCount val="12"/>
                <c:pt idx="0">
                  <c:v>4020</c:v>
                </c:pt>
                <c:pt idx="1">
                  <c:v>4560</c:v>
                </c:pt>
                <c:pt idx="2">
                  <c:v>4670</c:v>
                </c:pt>
                <c:pt idx="3">
                  <c:v>5020</c:v>
                </c:pt>
                <c:pt idx="4">
                  <c:v>5270</c:v>
                </c:pt>
                <c:pt idx="5">
                  <c:v>4640</c:v>
                </c:pt>
                <c:pt idx="6">
                  <c:v>5060</c:v>
                </c:pt>
                <c:pt idx="7">
                  <c:v>5230</c:v>
                </c:pt>
                <c:pt idx="8">
                  <c:v>4900</c:v>
                </c:pt>
                <c:pt idx="9">
                  <c:v>3860</c:v>
                </c:pt>
                <c:pt idx="10">
                  <c:v>3940</c:v>
                </c:pt>
                <c:pt idx="11">
                  <c:v>4120</c:v>
                </c:pt>
              </c:numCache>
            </c:numRef>
          </c:val>
          <c:smooth val="0"/>
          <c:extLst>
            <c:ext xmlns:c16="http://schemas.microsoft.com/office/drawing/2014/chart" uri="{C3380CC4-5D6E-409C-BE32-E72D297353CC}">
              <c16:uniqueId val="{00000000-C32A-4891-ABFB-51584994D37C}"/>
            </c:ext>
          </c:extLst>
        </c:ser>
        <c:ser>
          <c:idx val="2"/>
          <c:order val="1"/>
          <c:tx>
            <c:strRef>
              <c:f>ChartData!$L$162</c:f>
              <c:strCache>
                <c:ptCount val="1"/>
                <c:pt idx="0">
                  <c:v>Residential: 2020-21  (r)</c:v>
                </c:pt>
              </c:strCache>
            </c:strRef>
          </c:tx>
          <c:spPr>
            <a:ln w="28575" cap="rnd">
              <a:solidFill>
                <a:srgbClr val="272262"/>
              </a:solidFill>
              <a:round/>
            </a:ln>
            <a:effectLst/>
          </c:spPr>
          <c:marker>
            <c:symbol val="none"/>
          </c:marker>
          <c:cat>
            <c:strRef>
              <c:f>ChartData!$J$163:$J$174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ChartData!$L$163:$L$174</c:f>
              <c:numCache>
                <c:formatCode>#,##0</c:formatCode>
                <c:ptCount val="12"/>
                <c:pt idx="0">
                  <c:v>1760</c:v>
                </c:pt>
                <c:pt idx="1">
                  <c:v>1940</c:v>
                </c:pt>
                <c:pt idx="2">
                  <c:v>2580</c:v>
                </c:pt>
                <c:pt idx="3">
                  <c:v>3030</c:v>
                </c:pt>
                <c:pt idx="4">
                  <c:v>3230</c:v>
                </c:pt>
                <c:pt idx="5">
                  <c:v>3700</c:v>
                </c:pt>
                <c:pt idx="6">
                  <c:v>5300</c:v>
                </c:pt>
                <c:pt idx="7">
                  <c:v>5300</c:v>
                </c:pt>
                <c:pt idx="8">
                  <c:v>6200</c:v>
                </c:pt>
                <c:pt idx="9">
                  <c:v>3900</c:v>
                </c:pt>
                <c:pt idx="10">
                  <c:v>4770</c:v>
                </c:pt>
                <c:pt idx="11">
                  <c:v>6430</c:v>
                </c:pt>
              </c:numCache>
            </c:numRef>
          </c:val>
          <c:smooth val="0"/>
          <c:extLst>
            <c:ext xmlns:c16="http://schemas.microsoft.com/office/drawing/2014/chart" uri="{C3380CC4-5D6E-409C-BE32-E72D297353CC}">
              <c16:uniqueId val="{00000001-C32A-4891-ABFB-51584994D37C}"/>
            </c:ext>
          </c:extLst>
        </c:ser>
        <c:ser>
          <c:idx val="4"/>
          <c:order val="2"/>
          <c:tx>
            <c:strRef>
              <c:f>ChartData!$M$162</c:f>
              <c:strCache>
                <c:ptCount val="1"/>
                <c:pt idx="0">
                  <c:v>of which: higher rates residential: 2019-20</c:v>
                </c:pt>
              </c:strCache>
            </c:strRef>
          </c:tx>
          <c:spPr>
            <a:ln w="28575" cap="rnd">
              <a:solidFill>
                <a:schemeClr val="accent3">
                  <a:lumMod val="50000"/>
                </a:schemeClr>
              </a:solidFill>
              <a:prstDash val="dash"/>
              <a:round/>
            </a:ln>
            <a:effectLst/>
          </c:spPr>
          <c:marker>
            <c:symbol val="none"/>
          </c:marker>
          <c:cat>
            <c:strRef>
              <c:f>ChartData!$J$163:$J$174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ChartData!$M$163:$M$174</c:f>
              <c:numCache>
                <c:formatCode>#,##0</c:formatCode>
                <c:ptCount val="12"/>
                <c:pt idx="0">
                  <c:v>930</c:v>
                </c:pt>
                <c:pt idx="1">
                  <c:v>1040</c:v>
                </c:pt>
                <c:pt idx="2">
                  <c:v>1020</c:v>
                </c:pt>
                <c:pt idx="3">
                  <c:v>1150</c:v>
                </c:pt>
                <c:pt idx="4">
                  <c:v>1140</c:v>
                </c:pt>
                <c:pt idx="5">
                  <c:v>1060</c:v>
                </c:pt>
                <c:pt idx="6">
                  <c:v>1160</c:v>
                </c:pt>
                <c:pt idx="7">
                  <c:v>1100</c:v>
                </c:pt>
                <c:pt idx="8">
                  <c:v>1150</c:v>
                </c:pt>
                <c:pt idx="9">
                  <c:v>1070</c:v>
                </c:pt>
                <c:pt idx="10">
                  <c:v>1050</c:v>
                </c:pt>
                <c:pt idx="11">
                  <c:v>1020</c:v>
                </c:pt>
              </c:numCache>
            </c:numRef>
          </c:val>
          <c:smooth val="0"/>
          <c:extLst>
            <c:ext xmlns:c16="http://schemas.microsoft.com/office/drawing/2014/chart" uri="{C3380CC4-5D6E-409C-BE32-E72D297353CC}">
              <c16:uniqueId val="{00000002-C32A-4891-ABFB-51584994D37C}"/>
            </c:ext>
          </c:extLst>
        </c:ser>
        <c:ser>
          <c:idx val="1"/>
          <c:order val="3"/>
          <c:tx>
            <c:strRef>
              <c:f>ChartData!$N$162</c:f>
              <c:strCache>
                <c:ptCount val="1"/>
                <c:pt idx="0">
                  <c:v>of which: higher rates residential: 2020-21  (r)</c:v>
                </c:pt>
              </c:strCache>
            </c:strRef>
          </c:tx>
          <c:spPr>
            <a:ln w="28575" cap="rnd">
              <a:solidFill>
                <a:schemeClr val="accent3">
                  <a:lumMod val="50000"/>
                </a:schemeClr>
              </a:solidFill>
              <a:round/>
            </a:ln>
            <a:effectLst/>
          </c:spPr>
          <c:marker>
            <c:symbol val="none"/>
          </c:marker>
          <c:cat>
            <c:strRef>
              <c:f>ChartData!$J$163:$J$174</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ChartData!$N$163:$N$174</c:f>
              <c:numCache>
                <c:formatCode>#,##0</c:formatCode>
                <c:ptCount val="12"/>
                <c:pt idx="0">
                  <c:v>440</c:v>
                </c:pt>
                <c:pt idx="1">
                  <c:v>440</c:v>
                </c:pt>
                <c:pt idx="2">
                  <c:v>600</c:v>
                </c:pt>
                <c:pt idx="3">
                  <c:v>810</c:v>
                </c:pt>
                <c:pt idx="4">
                  <c:v>820</c:v>
                </c:pt>
                <c:pt idx="5">
                  <c:v>930</c:v>
                </c:pt>
                <c:pt idx="6">
                  <c:v>1350</c:v>
                </c:pt>
                <c:pt idx="7">
                  <c:v>1250</c:v>
                </c:pt>
                <c:pt idx="8">
                  <c:v>1490</c:v>
                </c:pt>
                <c:pt idx="9">
                  <c:v>930</c:v>
                </c:pt>
                <c:pt idx="10">
                  <c:v>1220</c:v>
                </c:pt>
                <c:pt idx="11">
                  <c:v>1590</c:v>
                </c:pt>
              </c:numCache>
            </c:numRef>
          </c:val>
          <c:smooth val="0"/>
          <c:extLst>
            <c:ext xmlns:c16="http://schemas.microsoft.com/office/drawing/2014/chart" uri="{C3380CC4-5D6E-409C-BE32-E72D297353CC}">
              <c16:uniqueId val="{00000003-C32A-4891-ABFB-51584994D37C}"/>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ChartData!$K$186</c:f>
              <c:strCache>
                <c:ptCount val="1"/>
                <c:pt idx="0">
                  <c:v>Month the transaction was effective</c:v>
                </c:pt>
              </c:strCache>
            </c:strRef>
          </c:tx>
          <c:layout>
            <c:manualLayout>
              <c:xMode val="edge"/>
              <c:yMode val="edge"/>
              <c:x val="0.34255715352217819"/>
              <c:y val="0.8666902290186941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7000"/>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28321778203484849"/>
          <c:y val="0.14405120724894552"/>
          <c:w val="0.68386028669493237"/>
          <c:h val="0.21277377419810653"/>
        </c:manualLayout>
      </c:layout>
      <c:overlay val="0"/>
      <c:spPr>
        <a:solidFill>
          <a:srgbClr val="FFFFFF"/>
        </a:soli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extLst/>
  </c:chart>
  <c:spPr>
    <a:solidFill>
      <a:srgbClr val="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88844673985645"/>
          <c:y val="0.22078217261212749"/>
          <c:w val="0.87756197142023917"/>
          <c:h val="0.31846504400971498"/>
        </c:manualLayout>
      </c:layout>
      <c:barChart>
        <c:barDir val="col"/>
        <c:grouping val="clustered"/>
        <c:varyColors val="0"/>
        <c:ser>
          <c:idx val="2"/>
          <c:order val="0"/>
          <c:tx>
            <c:strRef>
              <c:f>ChartData!$L$551</c:f>
              <c:strCache>
                <c:ptCount val="1"/>
                <c:pt idx="0">
                  <c:v>Tax due</c:v>
                </c:pt>
              </c:strCache>
            </c:strRef>
          </c:tx>
          <c:spPr>
            <a:solidFill>
              <a:schemeClr val="accent4">
                <a:lumMod val="50000"/>
              </a:schemeClr>
            </a:solidFill>
            <a:ln>
              <a:noFill/>
            </a:ln>
            <a:effectLst/>
          </c:spPr>
          <c:invertIfNegative val="0"/>
          <c:dPt>
            <c:idx val="4"/>
            <c:invertIfNegative val="0"/>
            <c:bubble3D val="0"/>
            <c:spPr>
              <a:solidFill>
                <a:schemeClr val="accent4">
                  <a:lumMod val="25000"/>
                </a:schemeClr>
              </a:solidFill>
              <a:ln>
                <a:noFill/>
              </a:ln>
              <a:effectLst/>
            </c:spPr>
            <c:extLst>
              <c:ext xmlns:c16="http://schemas.microsoft.com/office/drawing/2014/chart" uri="{C3380CC4-5D6E-409C-BE32-E72D297353CC}">
                <c16:uniqueId val="{00000001-782A-4E13-BD94-182D1FA6CC94}"/>
              </c:ext>
            </c:extLst>
          </c:dPt>
          <c:dPt>
            <c:idx val="5"/>
            <c:invertIfNegative val="0"/>
            <c:bubble3D val="0"/>
            <c:spPr>
              <a:solidFill>
                <a:schemeClr val="accent4">
                  <a:lumMod val="25000"/>
                </a:schemeClr>
              </a:solidFill>
              <a:ln>
                <a:noFill/>
              </a:ln>
              <a:effectLst/>
            </c:spPr>
            <c:extLst>
              <c:ext xmlns:c16="http://schemas.microsoft.com/office/drawing/2014/chart" uri="{C3380CC4-5D6E-409C-BE32-E72D297353CC}">
                <c16:uniqueId val="{00000003-782A-4E13-BD94-182D1FA6CC94}"/>
              </c:ext>
            </c:extLst>
          </c:dPt>
          <c:dLbls>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4-782A-4E13-BD94-182D1FA6CC94}"/>
                </c:ext>
              </c:extLst>
            </c:dLbl>
            <c:dLbl>
              <c:idx val="5"/>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3-782A-4E13-BD94-182D1FA6CC9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ChartData!$J$523:$K$528</c:f>
              <c:multiLvlStrCache>
                <c:ptCount val="6"/>
                <c:lvl>
                  <c:pt idx="0">
                    <c:v>Up to and including £250,000</c:v>
                  </c:pt>
                  <c:pt idx="1">
                    <c:v>£250,001 - £1m</c:v>
                  </c:pt>
                  <c:pt idx="2">
                    <c:v>More than £1m</c:v>
                  </c:pt>
                  <c:pt idx="4">
                    <c:v>No premium paid ² </c:v>
                  </c:pt>
                  <c:pt idx="5">
                    <c:v>Premium paid ²  ³ </c:v>
                  </c:pt>
                </c:lvl>
                <c:lvl>
                  <c:pt idx="0">
                    <c:v>Non-rental value</c:v>
                  </c:pt>
                  <c:pt idx="4">
                    <c:v>Rental value</c:v>
                  </c:pt>
                </c:lvl>
              </c:multiLvlStrCache>
            </c:multiLvlStrRef>
          </c:cat>
          <c:val>
            <c:numRef>
              <c:f>ChartData!$L$552:$L$557</c:f>
              <c:numCache>
                <c:formatCode>0%</c:formatCode>
                <c:ptCount val="6"/>
                <c:pt idx="0">
                  <c:v>7.0000000000000001E-3</c:v>
                </c:pt>
                <c:pt idx="1">
                  <c:v>0.17899999999999999</c:v>
                </c:pt>
                <c:pt idx="2">
                  <c:v>0.68899999999999995</c:v>
                </c:pt>
                <c:pt idx="4">
                  <c:v>0.11700000000000001</c:v>
                </c:pt>
                <c:pt idx="5">
                  <c:v>8.0000000000000002E-3</c:v>
                </c:pt>
              </c:numCache>
            </c:numRef>
          </c:val>
          <c:extLst>
            <c:ext xmlns:c16="http://schemas.microsoft.com/office/drawing/2014/chart" uri="{C3380CC4-5D6E-409C-BE32-E72D297353CC}">
              <c16:uniqueId val="{00000005-782A-4E13-BD94-182D1FA6CC94}"/>
            </c:ext>
          </c:extLst>
        </c:ser>
        <c:dLbls>
          <c:showLegendKey val="0"/>
          <c:showVal val="1"/>
          <c:showCatName val="0"/>
          <c:showSerName val="0"/>
          <c:showPercent val="0"/>
          <c:showBubbleSize val="0"/>
        </c:dLbls>
        <c:gapWidth val="8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ChartData!$K$546</c:f>
              <c:strCache>
                <c:ptCount val="1"/>
                <c:pt idx="0">
                  <c:v>Value</c:v>
                </c:pt>
              </c:strCache>
            </c:strRef>
          </c:tx>
          <c:layout>
            <c:manualLayout>
              <c:xMode val="edge"/>
              <c:yMode val="edge"/>
              <c:x val="0.5021889108781189"/>
              <c:y val="0.6662215290942539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51262002291543E-2"/>
          <c:y val="0.27458701590872564"/>
          <c:w val="0.87895521950969513"/>
          <c:h val="0.43040789544164121"/>
        </c:manualLayout>
      </c:layout>
      <c:barChart>
        <c:barDir val="col"/>
        <c:grouping val="clustered"/>
        <c:varyColors val="0"/>
        <c:ser>
          <c:idx val="0"/>
          <c:order val="0"/>
          <c:tx>
            <c:strRef>
              <c:f>ChartData!$K$582</c:f>
              <c:strCache>
                <c:ptCount val="1"/>
                <c:pt idx="0">
                  <c:v>Residential</c:v>
                </c:pt>
              </c:strCache>
            </c:strRef>
          </c:tx>
          <c:spPr>
            <a:solidFill>
              <a:srgbClr val="272262"/>
            </a:solidFill>
            <a:ln>
              <a:noFill/>
            </a:ln>
            <a:effectLst/>
          </c:spPr>
          <c:invertIfNegative val="0"/>
          <c:dLbls>
            <c:delete val="1"/>
          </c:dLbls>
          <c:cat>
            <c:strRef>
              <c:f>ChartData!$J$583:$J$585</c:f>
              <c:strCache>
                <c:ptCount val="3"/>
                <c:pt idx="0">
                  <c:v>2018-19</c:v>
                </c:pt>
                <c:pt idx="1">
                  <c:v>2019-20 (r) </c:v>
                </c:pt>
                <c:pt idx="2">
                  <c:v>2020-21 (r) </c:v>
                </c:pt>
              </c:strCache>
            </c:strRef>
          </c:cat>
          <c:val>
            <c:numRef>
              <c:f>ChartData!$K$583:$K$585</c:f>
              <c:numCache>
                <c:formatCode>#,##0</c:formatCode>
                <c:ptCount val="3"/>
                <c:pt idx="0">
                  <c:v>960</c:v>
                </c:pt>
                <c:pt idx="1">
                  <c:v>1180</c:v>
                </c:pt>
                <c:pt idx="2">
                  <c:v>900</c:v>
                </c:pt>
              </c:numCache>
            </c:numRef>
          </c:val>
          <c:extLst>
            <c:ext xmlns:c16="http://schemas.microsoft.com/office/drawing/2014/chart" uri="{C3380CC4-5D6E-409C-BE32-E72D297353CC}">
              <c16:uniqueId val="{00000000-903E-4BE9-94CD-97A2371F529D}"/>
            </c:ext>
          </c:extLst>
        </c:ser>
        <c:ser>
          <c:idx val="1"/>
          <c:order val="1"/>
          <c:tx>
            <c:strRef>
              <c:f>ChartData!$L$582</c:f>
              <c:strCache>
                <c:ptCount val="1"/>
                <c:pt idx="0">
                  <c:v>Non-residential ¹</c:v>
                </c:pt>
              </c:strCache>
            </c:strRef>
          </c:tx>
          <c:spPr>
            <a:solidFill>
              <a:schemeClr val="accent5">
                <a:lumMod val="60000"/>
                <a:lumOff val="40000"/>
              </a:schemeClr>
            </a:solidFill>
            <a:ln>
              <a:noFill/>
            </a:ln>
            <a:effectLst/>
          </c:spPr>
          <c:invertIfNegative val="0"/>
          <c:dLbls>
            <c:delete val="1"/>
          </c:dLbls>
          <c:cat>
            <c:strRef>
              <c:f>ChartData!$J$583:$J$585</c:f>
              <c:strCache>
                <c:ptCount val="3"/>
                <c:pt idx="0">
                  <c:v>2018-19</c:v>
                </c:pt>
                <c:pt idx="1">
                  <c:v>2019-20 (r) </c:v>
                </c:pt>
                <c:pt idx="2">
                  <c:v>2020-21 (r) </c:v>
                </c:pt>
              </c:strCache>
            </c:strRef>
          </c:cat>
          <c:val>
            <c:numRef>
              <c:f>ChartData!$L$583:$L$585</c:f>
              <c:numCache>
                <c:formatCode>#,##0</c:formatCode>
                <c:ptCount val="3"/>
                <c:pt idx="0">
                  <c:v>420</c:v>
                </c:pt>
                <c:pt idx="1">
                  <c:v>370</c:v>
                </c:pt>
                <c:pt idx="2">
                  <c:v>250</c:v>
                </c:pt>
              </c:numCache>
            </c:numRef>
          </c:val>
          <c:extLst>
            <c:ext xmlns:c16="http://schemas.microsoft.com/office/drawing/2014/chart" uri="{C3380CC4-5D6E-409C-BE32-E72D297353CC}">
              <c16:uniqueId val="{00000001-903E-4BE9-94CD-97A2371F529D}"/>
            </c:ext>
          </c:extLst>
        </c:ser>
        <c:dLbls>
          <c:showLegendKey val="0"/>
          <c:showVal val="1"/>
          <c:showCatName val="0"/>
          <c:showSerName val="0"/>
          <c:showPercent val="0"/>
          <c:showBubbleSize val="0"/>
        </c:dLbls>
        <c:gapWidth val="150"/>
        <c:axId val="770958368"/>
        <c:axId val="770964272"/>
      </c:barChart>
      <c:valAx>
        <c:axId val="770964272"/>
        <c:scaling>
          <c:orientation val="minMax"/>
          <c:max val="140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ChartData!$K$576</c:f>
              <c:strCache>
                <c:ptCount val="1"/>
                <c:pt idx="0">
                  <c:v>Year the transaction was effective</c:v>
                </c:pt>
              </c:strCache>
            </c:strRef>
          </c:tx>
          <c:layout>
            <c:manualLayout>
              <c:xMode val="edge"/>
              <c:yMode val="edge"/>
              <c:x val="0.31861053197802086"/>
              <c:y val="0.7783716321174138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4758517958454767"/>
          <c:y val="0.17320825968182549"/>
          <c:w val="0.45002619029482654"/>
          <c:h val="5.768501807456624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97626081258669E-2"/>
          <c:y val="0.25684375371932922"/>
          <c:w val="0.88444942602815213"/>
          <c:h val="0.38340520739620271"/>
        </c:manualLayout>
      </c:layout>
      <c:barChart>
        <c:barDir val="col"/>
        <c:grouping val="clustered"/>
        <c:varyColors val="0"/>
        <c:ser>
          <c:idx val="0"/>
          <c:order val="0"/>
          <c:tx>
            <c:strRef>
              <c:f>ChartData!$K$607</c:f>
              <c:strCache>
                <c:ptCount val="1"/>
                <c:pt idx="0">
                  <c:v>Residential</c:v>
                </c:pt>
              </c:strCache>
            </c:strRef>
          </c:tx>
          <c:spPr>
            <a:solidFill>
              <a:srgbClr val="272262"/>
            </a:solidFill>
            <a:ln>
              <a:noFill/>
            </a:ln>
            <a:effectLst/>
          </c:spPr>
          <c:invertIfNegative val="0"/>
          <c:dLbls>
            <c:delete val="1"/>
          </c:dLbls>
          <c:cat>
            <c:strRef>
              <c:f>ChartData!$J$608:$J$610</c:f>
              <c:strCache>
                <c:ptCount val="3"/>
                <c:pt idx="0">
                  <c:v>2018-19</c:v>
                </c:pt>
                <c:pt idx="1">
                  <c:v>2019-20 (r) </c:v>
                </c:pt>
                <c:pt idx="2">
                  <c:v>2020-21 (r) </c:v>
                </c:pt>
              </c:strCache>
            </c:strRef>
          </c:cat>
          <c:val>
            <c:numRef>
              <c:f>ChartData!$K$608:$K$610</c:f>
              <c:numCache>
                <c:formatCode>#,##0.0</c:formatCode>
                <c:ptCount val="3"/>
                <c:pt idx="0">
                  <c:v>11.7</c:v>
                </c:pt>
                <c:pt idx="1">
                  <c:v>18</c:v>
                </c:pt>
                <c:pt idx="2">
                  <c:v>16.7</c:v>
                </c:pt>
              </c:numCache>
            </c:numRef>
          </c:val>
          <c:extLst>
            <c:ext xmlns:c16="http://schemas.microsoft.com/office/drawing/2014/chart" uri="{C3380CC4-5D6E-409C-BE32-E72D297353CC}">
              <c16:uniqueId val="{00000000-6C63-43AF-B588-5683A8103405}"/>
            </c:ext>
          </c:extLst>
        </c:ser>
        <c:ser>
          <c:idx val="1"/>
          <c:order val="1"/>
          <c:tx>
            <c:strRef>
              <c:f>ChartData!$L$607</c:f>
              <c:strCache>
                <c:ptCount val="1"/>
                <c:pt idx="0">
                  <c:v>Non-residential ² </c:v>
                </c:pt>
              </c:strCache>
            </c:strRef>
          </c:tx>
          <c:spPr>
            <a:solidFill>
              <a:schemeClr val="accent5">
                <a:lumMod val="60000"/>
                <a:lumOff val="40000"/>
              </a:schemeClr>
            </a:solidFill>
            <a:ln>
              <a:noFill/>
            </a:ln>
            <a:effectLst/>
          </c:spPr>
          <c:invertIfNegative val="0"/>
          <c:dLbls>
            <c:delete val="1"/>
          </c:dLbls>
          <c:cat>
            <c:strRef>
              <c:f>ChartData!$J$608:$J$610</c:f>
              <c:strCache>
                <c:ptCount val="3"/>
                <c:pt idx="0">
                  <c:v>2018-19</c:v>
                </c:pt>
                <c:pt idx="1">
                  <c:v>2019-20 (r) </c:v>
                </c:pt>
                <c:pt idx="2">
                  <c:v>2020-21 (r) </c:v>
                </c:pt>
              </c:strCache>
            </c:strRef>
          </c:cat>
          <c:val>
            <c:numRef>
              <c:f>ChartData!$L$608:$L$610</c:f>
              <c:numCache>
                <c:formatCode>#,##0.0</c:formatCode>
                <c:ptCount val="3"/>
                <c:pt idx="0">
                  <c:v>56.4</c:v>
                </c:pt>
                <c:pt idx="1">
                  <c:v>33</c:v>
                </c:pt>
                <c:pt idx="2">
                  <c:v>31.5</c:v>
                </c:pt>
              </c:numCache>
            </c:numRef>
          </c:val>
          <c:extLst>
            <c:ext xmlns:c16="http://schemas.microsoft.com/office/drawing/2014/chart" uri="{C3380CC4-5D6E-409C-BE32-E72D297353CC}">
              <c16:uniqueId val="{00000001-6C63-43AF-B588-5683A8103405}"/>
            </c:ext>
          </c:extLst>
        </c:ser>
        <c:dLbls>
          <c:showLegendKey val="0"/>
          <c:showVal val="1"/>
          <c:showCatName val="0"/>
          <c:showSerName val="0"/>
          <c:showPercent val="0"/>
          <c:showBubbleSize val="0"/>
        </c:dLbls>
        <c:gapWidth val="150"/>
        <c:axId val="770958368"/>
        <c:axId val="770964272"/>
      </c:barChart>
      <c:valAx>
        <c:axId val="770964272"/>
        <c:scaling>
          <c:orientation val="minMax"/>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ChartData!$K$601</c:f>
              <c:strCache>
                <c:ptCount val="1"/>
                <c:pt idx="0">
                  <c:v>Year the transaction was effective</c:v>
                </c:pt>
              </c:strCache>
            </c:strRef>
          </c:tx>
          <c:layout>
            <c:manualLayout>
              <c:xMode val="edge"/>
              <c:yMode val="edge"/>
              <c:x val="0.31725520964683684"/>
              <c:y val="0.6953056605088088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026898683927854"/>
          <c:y val="0.17027143899893413"/>
          <c:w val="0.46172294299511496"/>
          <c:h val="5.5060447505404973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9" fmlaLink="TableA1FormulasLabelControl" fmlaRange="TableA1FormulasLabels" noThreeD="1" sel="1" val="0"/>
</file>

<file path=xl/ctrlProps/ctrlProp2.xml><?xml version="1.0" encoding="utf-8"?>
<formControlPr xmlns="http://schemas.microsoft.com/office/spreadsheetml/2009/9/main" objectType="List" dx="39"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98235" y="3299800"/>
          <a:ext cx="783590" cy="435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6</xdr:col>
      <xdr:colOff>1270</xdr:colOff>
      <xdr:row>4</xdr:row>
      <xdr:rowOff>110490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1460" y="76200"/>
          <a:ext cx="1738630" cy="1228725"/>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0.13776</cdr:y>
    </cdr:from>
    <cdr:to>
      <cdr:x>0.30388</cdr:x>
      <cdr:y>0.27383</cdr:y>
    </cdr:to>
    <cdr:sp macro="" textlink="ChartData!$K$57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514351"/>
          <a:ext cx="1615686" cy="508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2D6BB68-9290-4CFB-A691-1908F50C11A3}" type="TxLink">
            <a:rPr lang="en-US" sz="1000" b="1" i="0" u="none" strike="noStrike">
              <a:solidFill>
                <a:sysClr val="windowText" lastClr="000000"/>
              </a:solidFill>
              <a:latin typeface="Arial"/>
              <a:cs typeface="Arial"/>
            </a:rPr>
            <a:pPr algn="l"/>
            <a:t>Number of transactions relieved</a:t>
          </a:fld>
          <a:endParaRPr lang="en-US" sz="1100" b="1">
            <a:solidFill>
              <a:sysClr val="windowText" lastClr="000000"/>
            </a:solidFill>
          </a:endParaRPr>
        </a:p>
      </cdr:txBody>
    </cdr:sp>
  </cdr:relSizeAnchor>
  <cdr:relSizeAnchor xmlns:cdr="http://schemas.openxmlformats.org/drawingml/2006/chartDrawing">
    <cdr:from>
      <cdr:x>0.0062</cdr:x>
      <cdr:y>0.82121</cdr:y>
    </cdr:from>
    <cdr:to>
      <cdr:x>1</cdr:x>
      <cdr:y>1</cdr:y>
    </cdr:to>
    <cdr:sp macro="" textlink="">
      <cdr:nvSpPr>
        <cdr:cNvPr id="3" name="TextBox 2">
          <a:extLst xmlns:a="http://schemas.openxmlformats.org/drawingml/2006/main">
            <a:ext uri="{FF2B5EF4-FFF2-40B4-BE49-F238E27FC236}">
              <a16:creationId xmlns:a16="http://schemas.microsoft.com/office/drawing/2014/main" id="{491E67B6-5BE1-4BB6-8757-039FC123D610}"/>
            </a:ext>
          </a:extLst>
        </cdr:cNvPr>
        <cdr:cNvSpPr txBox="1"/>
      </cdr:nvSpPr>
      <cdr:spPr>
        <a:xfrm xmlns:a="http://schemas.openxmlformats.org/drawingml/2006/main">
          <a:off x="57150" y="2609850"/>
          <a:ext cx="53530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0.93622</cdr:y>
    </cdr:from>
    <cdr:to>
      <cdr:x>0.9991</cdr:x>
      <cdr:y>1</cdr:y>
    </cdr:to>
    <cdr:sp macro="" textlink="ChartData!$J$590">
      <cdr:nvSpPr>
        <cdr:cNvPr id="5" name="TextBox 1">
          <a:extLst xmlns:a="http://schemas.openxmlformats.org/drawingml/2006/main">
            <a:ext uri="{FF2B5EF4-FFF2-40B4-BE49-F238E27FC236}">
              <a16:creationId xmlns:a16="http://schemas.microsoft.com/office/drawing/2014/main" id="{8793304B-4F4D-4BAD-9CFA-0834A5099B04}"/>
            </a:ext>
          </a:extLst>
        </cdr:cNvPr>
        <cdr:cNvSpPr txBox="1"/>
      </cdr:nvSpPr>
      <cdr:spPr>
        <a:xfrm xmlns:a="http://schemas.openxmlformats.org/drawingml/2006/main">
          <a:off x="0" y="3495675"/>
          <a:ext cx="5312070" cy="2381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222689-F48B-4578-ABEA-ABF38E0F21B2}"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0.83929</cdr:y>
    </cdr:from>
    <cdr:to>
      <cdr:x>0.9991</cdr:x>
      <cdr:y>0.93702</cdr:y>
    </cdr:to>
    <cdr:sp macro="" textlink="ChartData!$J$589">
      <cdr:nvSpPr>
        <cdr:cNvPr id="6" name="TextBox 1">
          <a:extLst xmlns:a="http://schemas.openxmlformats.org/drawingml/2006/main">
            <a:ext uri="{FF2B5EF4-FFF2-40B4-BE49-F238E27FC236}">
              <a16:creationId xmlns:a16="http://schemas.microsoft.com/office/drawing/2014/main" id="{8F63B7DF-E974-468A-8A19-ADBBE0049C37}"/>
            </a:ext>
          </a:extLst>
        </cdr:cNvPr>
        <cdr:cNvSpPr txBox="1"/>
      </cdr:nvSpPr>
      <cdr:spPr>
        <a:xfrm xmlns:a="http://schemas.openxmlformats.org/drawingml/2006/main">
          <a:off x="0" y="3133725"/>
          <a:ext cx="5312070" cy="3649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9B3CE97-C6EB-440B-B75D-159585543F3F}" type="TxLink">
            <a:rPr lang="en-US" sz="1000" b="0" i="0" u="none" strike="noStrike">
              <a:solidFill>
                <a:srgbClr val="000000"/>
              </a:solidFill>
              <a:latin typeface="Arial"/>
              <a:cs typeface="Arial"/>
            </a:rPr>
            <a:pPr/>
            <a:t>¹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dr:relSizeAnchor xmlns:cdr="http://schemas.openxmlformats.org/drawingml/2006/chartDrawing">
    <cdr:from>
      <cdr:x>0</cdr:x>
      <cdr:y>0</cdr:y>
    </cdr:from>
    <cdr:to>
      <cdr:x>0.99442</cdr:x>
      <cdr:y>0.12727</cdr:y>
    </cdr:to>
    <cdr:sp macro="" textlink="ChartData!$J$573">
      <cdr:nvSpPr>
        <cdr:cNvPr id="7" name="TextBox 1">
          <a:extLst xmlns:a="http://schemas.openxmlformats.org/drawingml/2006/main">
            <a:ext uri="{FF2B5EF4-FFF2-40B4-BE49-F238E27FC236}">
              <a16:creationId xmlns:a16="http://schemas.microsoft.com/office/drawing/2014/main" id="{F75FA48A-4EF0-4954-8D8D-AD4789830360}"/>
            </a:ext>
          </a:extLst>
        </cdr:cNvPr>
        <cdr:cNvSpPr txBox="1"/>
      </cdr:nvSpPr>
      <cdr:spPr>
        <a:xfrm xmlns:a="http://schemas.openxmlformats.org/drawingml/2006/main">
          <a:off x="0" y="0"/>
          <a:ext cx="5287187" cy="478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FC15D4D-D20F-4AB2-8867-3F08BCE7ACE6}" type="TxLink">
            <a:rPr lang="en-US" sz="1350" b="1" i="0" u="none" strike="noStrike">
              <a:solidFill>
                <a:sysClr val="windowText" lastClr="000000"/>
              </a:solidFill>
              <a:latin typeface="Arial"/>
              <a:cs typeface="Arial"/>
            </a:rPr>
            <a:pPr/>
            <a:t>Figure 5.1  Number of transactions relieved, by year the transaction was effective</a:t>
          </a:fld>
          <a:endParaRPr lang="en-US" sz="1350">
            <a:solidFill>
              <a:sysClr val="windowText" lastClr="000000"/>
            </a:solidFill>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0.12649</cdr:y>
    </cdr:from>
    <cdr:to>
      <cdr:x>0.26918</cdr:x>
      <cdr:y>0.23946</cdr:y>
    </cdr:to>
    <cdr:sp macro="" textlink="ChartData!$K$602">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504826"/>
          <a:ext cx="1440934" cy="4508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7BAF2379-08CB-46BE-8D08-D19A43F8CE2F}" type="TxLink">
            <a:rPr lang="en-US" sz="1000" b="1" i="0" u="none" strike="noStrike">
              <a:solidFill>
                <a:sysClr val="windowText" lastClr="000000"/>
              </a:solidFill>
              <a:latin typeface="Arial"/>
              <a:cs typeface="Arial"/>
            </a:rPr>
            <a:pPr algn="l"/>
            <a:t>Tax relieved (£ millions)</a:t>
          </a:fld>
          <a:endParaRPr lang="en-US" sz="1100" b="1">
            <a:solidFill>
              <a:sysClr val="windowText" lastClr="000000"/>
            </a:solidFill>
          </a:endParaRPr>
        </a:p>
      </cdr:txBody>
    </cdr:sp>
  </cdr:relSizeAnchor>
  <cdr:relSizeAnchor xmlns:cdr="http://schemas.openxmlformats.org/drawingml/2006/chartDrawing">
    <cdr:from>
      <cdr:x>0</cdr:x>
      <cdr:y>0.88773</cdr:y>
    </cdr:from>
    <cdr:to>
      <cdr:x>0.9991</cdr:x>
      <cdr:y>1</cdr:y>
    </cdr:to>
    <cdr:sp macro="" textlink="ChartData!#REF!">
      <cdr:nvSpPr>
        <cdr:cNvPr id="4" name="TextBox 1">
          <a:extLst xmlns:a="http://schemas.openxmlformats.org/drawingml/2006/main">
            <a:ext uri="{FF2B5EF4-FFF2-40B4-BE49-F238E27FC236}">
              <a16:creationId xmlns:a16="http://schemas.microsoft.com/office/drawing/2014/main" id="{8D07394D-01D3-4D03-93B7-18F37A846301}"/>
            </a:ext>
          </a:extLst>
        </cdr:cNvPr>
        <cdr:cNvSpPr txBox="1"/>
      </cdr:nvSpPr>
      <cdr:spPr>
        <a:xfrm xmlns:a="http://schemas.openxmlformats.org/drawingml/2006/main">
          <a:off x="0" y="3238502"/>
          <a:ext cx="5381625" cy="409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115D61-B696-47E6-873F-37DAA6E3BDBD}" type="TxLink">
            <a:rPr lang="en-US" sz="1000" b="0" i="0" u="none" strike="noStrike">
              <a:solidFill>
                <a:srgbClr val="595959"/>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cdr:x>
      <cdr:y>0.93548</cdr:y>
    </cdr:from>
    <cdr:to>
      <cdr:x>0.9991</cdr:x>
      <cdr:y>1</cdr:y>
    </cdr:to>
    <cdr:sp macro="" textlink="ChartData!$J$617">
      <cdr:nvSpPr>
        <cdr:cNvPr id="7" name="TextBox 1">
          <a:extLst xmlns:a="http://schemas.openxmlformats.org/drawingml/2006/main">
            <a:ext uri="{FF2B5EF4-FFF2-40B4-BE49-F238E27FC236}">
              <a16:creationId xmlns:a16="http://schemas.microsoft.com/office/drawing/2014/main" id="{B5742DC1-7528-48EB-BC44-B8E9FED31DE2}"/>
            </a:ext>
          </a:extLst>
        </cdr:cNvPr>
        <cdr:cNvSpPr txBox="1"/>
      </cdr:nvSpPr>
      <cdr:spPr>
        <a:xfrm xmlns:a="http://schemas.openxmlformats.org/drawingml/2006/main">
          <a:off x="0" y="3867151"/>
          <a:ext cx="5348232"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B16ED7-3D94-45F9-B708-990B8A52696C}"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0.84723</cdr:y>
    </cdr:from>
    <cdr:to>
      <cdr:x>0.9991</cdr:x>
      <cdr:y>0.92454</cdr:y>
    </cdr:to>
    <cdr:sp macro="" textlink="ChartData!$J$616">
      <cdr:nvSpPr>
        <cdr:cNvPr id="5" name="TextBox 1">
          <a:extLst xmlns:a="http://schemas.openxmlformats.org/drawingml/2006/main">
            <a:ext uri="{FF2B5EF4-FFF2-40B4-BE49-F238E27FC236}">
              <a16:creationId xmlns:a16="http://schemas.microsoft.com/office/drawing/2014/main" id="{010329E2-EF6C-4BA3-A5A3-9EBA46A221A4}"/>
            </a:ext>
          </a:extLst>
        </cdr:cNvPr>
        <cdr:cNvSpPr txBox="1"/>
      </cdr:nvSpPr>
      <cdr:spPr>
        <a:xfrm xmlns:a="http://schemas.openxmlformats.org/drawingml/2006/main">
          <a:off x="0" y="3502302"/>
          <a:ext cx="5348232" cy="3195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2637B8B-4A18-4070-8A1A-D6A270C55222}" type="TxLink">
            <a:rPr lang="en-US" sz="1000" b="0" i="0" u="none" strike="noStrike">
              <a:solidFill>
                <a:srgbClr val="000000"/>
              </a:solidFill>
              <a:latin typeface="Arial"/>
              <a:cs typeface="Arial"/>
            </a:rPr>
            <a:pPr/>
            <a:t>²  The category ‘non-residential’ includes properties that are not wholly residential (namely, those which have both residential and commercial elements). </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0.76162</cdr:y>
    </cdr:from>
    <cdr:to>
      <cdr:x>1</cdr:x>
      <cdr:y>0.84622</cdr:y>
    </cdr:to>
    <cdr:sp macro="" textlink="ChartData!$J$615">
      <cdr:nvSpPr>
        <cdr:cNvPr id="6" name="TextBox 1">
          <a:extLst xmlns:a="http://schemas.openxmlformats.org/drawingml/2006/main">
            <a:ext uri="{FF2B5EF4-FFF2-40B4-BE49-F238E27FC236}">
              <a16:creationId xmlns:a16="http://schemas.microsoft.com/office/drawing/2014/main" id="{458A34DC-798F-44BC-B5C9-6C51D4EADA59}"/>
            </a:ext>
          </a:extLst>
        </cdr:cNvPr>
        <cdr:cNvSpPr txBox="1"/>
      </cdr:nvSpPr>
      <cdr:spPr>
        <a:xfrm xmlns:a="http://schemas.openxmlformats.org/drawingml/2006/main">
          <a:off x="0" y="3148432"/>
          <a:ext cx="5353050" cy="3497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DE35-743F-475D-A9A8-DE228F739331}"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0.00139</cdr:x>
      <cdr:y>0.00484</cdr:y>
    </cdr:from>
    <cdr:to>
      <cdr:x>1</cdr:x>
      <cdr:y>0.15226</cdr:y>
    </cdr:to>
    <cdr:sp macro="" textlink="ChartData!$J$598">
      <cdr:nvSpPr>
        <cdr:cNvPr id="3" name="TextBox 2">
          <a:extLst xmlns:a="http://schemas.openxmlformats.org/drawingml/2006/main">
            <a:ext uri="{FF2B5EF4-FFF2-40B4-BE49-F238E27FC236}">
              <a16:creationId xmlns:a16="http://schemas.microsoft.com/office/drawing/2014/main" id="{0B8B92F9-CC10-4B1A-92B8-F069F376D3E4}"/>
            </a:ext>
          </a:extLst>
        </cdr:cNvPr>
        <cdr:cNvSpPr txBox="1"/>
      </cdr:nvSpPr>
      <cdr:spPr>
        <a:xfrm xmlns:a="http://schemas.openxmlformats.org/drawingml/2006/main">
          <a:off x="7441" y="19620"/>
          <a:ext cx="5345609" cy="5975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E8587ED-A2C4-4186-B482-C863B02672BB}" type="TxLink">
            <a:rPr lang="en-US" sz="1350" b="1" i="0" u="none" strike="noStrike">
              <a:solidFill>
                <a:sysClr val="windowText" lastClr="000000"/>
              </a:solidFill>
              <a:latin typeface="Arial"/>
              <a:cs typeface="Arial"/>
            </a:rPr>
            <a:pPr/>
            <a:t>Figure 5.2  Tax relieved, by year the transaction was effective (£ millions) ¹</a:t>
          </a:fld>
          <a:endParaRPr lang="en-US" sz="1350">
            <a:solidFill>
              <a:sysClr val="windowText" lastClr="000000"/>
            </a:solidFill>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0.12541</cdr:y>
    </cdr:from>
    <cdr:to>
      <cdr:x>0.21583</cdr:x>
      <cdr:y>0.2272</cdr:y>
    </cdr:to>
    <cdr:sp macro="" textlink="ChartData!$K$401">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568597"/>
          <a:ext cx="1147126" cy="461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C7341B7-0FD8-4ACD-A027-4049062DF321}"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endParaRPr>
        </a:p>
      </cdr:txBody>
    </cdr:sp>
  </cdr:relSizeAnchor>
  <cdr:relSizeAnchor xmlns:cdr="http://schemas.openxmlformats.org/drawingml/2006/chartDrawing">
    <cdr:from>
      <cdr:x>0</cdr:x>
      <cdr:y>0.86335</cdr:y>
    </cdr:from>
    <cdr:to>
      <cdr:x>0.99756</cdr:x>
      <cdr:y>1</cdr:y>
    </cdr:to>
    <cdr:sp macro="" textlink="ChartData!$J$417">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3906129"/>
          <a:ext cx="5301982" cy="6182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97F8B7B-D7F8-4AE3-A897-F3F6ADB57A9D}" type="TxLink">
            <a:rPr lang="en-US" sz="1000" b="0" i="0" u="none" strike="noStrike">
              <a:solidFill>
                <a:srgbClr val="000000"/>
              </a:solidFill>
              <a:latin typeface="Arial"/>
              <a:cs typeface="Arial"/>
            </a:rPr>
            <a:pPr/>
            <a:t>(r) The value has been revised in this publication. Please note that in this chart, data for earlier periods has been revised downwards. This is to account for refunds of the higher rates of residential tax being paid out.</a:t>
          </a:fld>
          <a:endParaRPr lang="en-US" sz="1100">
            <a:solidFill>
              <a:sysClr val="windowText" lastClr="000000"/>
            </a:solidFill>
          </a:endParaRPr>
        </a:p>
      </cdr:txBody>
    </cdr:sp>
  </cdr:relSizeAnchor>
  <cdr:relSizeAnchor xmlns:cdr="http://schemas.openxmlformats.org/drawingml/2006/chartDrawing">
    <cdr:from>
      <cdr:x>0</cdr:x>
      <cdr:y>0.81596</cdr:y>
    </cdr:from>
    <cdr:to>
      <cdr:x>0.99756</cdr:x>
      <cdr:y>0.86971</cdr:y>
    </cdr:to>
    <cdr:sp macro="" textlink="ChartData!$J$416">
      <cdr:nvSpPr>
        <cdr:cNvPr id="5" name="TextBox 1">
          <a:extLst xmlns:a="http://schemas.openxmlformats.org/drawingml/2006/main">
            <a:ext uri="{FF2B5EF4-FFF2-40B4-BE49-F238E27FC236}">
              <a16:creationId xmlns:a16="http://schemas.microsoft.com/office/drawing/2014/main" id="{4EF3CAB8-C83F-4CDA-8096-92500FA6A845}"/>
            </a:ext>
          </a:extLst>
        </cdr:cNvPr>
        <cdr:cNvSpPr txBox="1"/>
      </cdr:nvSpPr>
      <cdr:spPr>
        <a:xfrm xmlns:a="http://schemas.openxmlformats.org/drawingml/2006/main">
          <a:off x="0" y="3817620"/>
          <a:ext cx="5488216"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2515298-8F70-40B0-8DC5-B3CE5789105C}"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0.78823</cdr:y>
    </cdr:from>
    <cdr:to>
      <cdr:x>1</cdr:x>
      <cdr:y>0.87983</cdr:y>
    </cdr:to>
    <cdr:sp macro="" textlink="ChartData!$J$418">
      <cdr:nvSpPr>
        <cdr:cNvPr id="6" name="TextBox 1">
          <a:extLst xmlns:a="http://schemas.openxmlformats.org/drawingml/2006/main">
            <a:ext uri="{FF2B5EF4-FFF2-40B4-BE49-F238E27FC236}">
              <a16:creationId xmlns:a16="http://schemas.microsoft.com/office/drawing/2014/main" id="{065F9BDA-42ED-42A7-B7B7-00AA492AEE9F}"/>
            </a:ext>
          </a:extLst>
        </cdr:cNvPr>
        <cdr:cNvSpPr txBox="1"/>
      </cdr:nvSpPr>
      <cdr:spPr>
        <a:xfrm xmlns:a="http://schemas.openxmlformats.org/drawingml/2006/main">
          <a:off x="0" y="3566246"/>
          <a:ext cx="5314950" cy="4144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586D604-3587-47C9-BC2B-1E5599AB824B}"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cdr:x>
      <cdr:y>0</cdr:y>
    </cdr:from>
    <cdr:to>
      <cdr:x>1</cdr:x>
      <cdr:y>0.12645</cdr:y>
    </cdr:to>
    <cdr:sp macro="" textlink="ChartData!$J$397">
      <cdr:nvSpPr>
        <cdr:cNvPr id="3" name="TextBox 2">
          <a:extLst xmlns:a="http://schemas.openxmlformats.org/drawingml/2006/main">
            <a:ext uri="{FF2B5EF4-FFF2-40B4-BE49-F238E27FC236}">
              <a16:creationId xmlns:a16="http://schemas.microsoft.com/office/drawing/2014/main" id="{3214F61F-5ECB-41D7-BACB-1011C7C5C088}"/>
            </a:ext>
          </a:extLst>
        </cdr:cNvPr>
        <cdr:cNvSpPr txBox="1"/>
      </cdr:nvSpPr>
      <cdr:spPr>
        <a:xfrm xmlns:a="http://schemas.openxmlformats.org/drawingml/2006/main">
          <a:off x="0" y="0"/>
          <a:ext cx="5295900" cy="53911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3665C8F-0614-4CC1-9F88-389687774D53}" type="TxLink">
            <a:rPr lang="en-US" sz="1350" b="1" i="0" u="none" strike="noStrike">
              <a:solidFill>
                <a:sysClr val="windowText" lastClr="000000"/>
              </a:solidFill>
              <a:latin typeface="Arial"/>
              <a:cs typeface="Arial"/>
            </a:rPr>
            <a:pPr/>
            <a:t>Figure 3.2  Tax due on residential transactions, by residential tax band and year the transaction was effective ¹ (r) </a:t>
          </a:fld>
          <a:endParaRPr lang="en-US" sz="1350">
            <a:solidFill>
              <a:sysClr val="windowText" lastClr="000000"/>
            </a:solidFill>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0.00286</cdr:x>
      <cdr:y>0.13443</cdr:y>
    </cdr:from>
    <cdr:to>
      <cdr:x>0.21883</cdr:x>
      <cdr:y>0.23113</cdr:y>
    </cdr:to>
    <cdr:sp macro="" textlink="ChartData!$K$37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15241" y="542924"/>
          <a:ext cx="1151374"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0E11548-7B55-44E9-96A1-C0D2E75EB54E}" type="TxLink">
            <a:rPr lang="en-US" sz="1000" b="1" i="0" u="none" strike="noStrike">
              <a:solidFill>
                <a:sysClr val="windowText" lastClr="000000"/>
              </a:solidFill>
              <a:latin typeface="Arial"/>
              <a:cs typeface="Arial"/>
            </a:rPr>
            <a:pPr algn="l"/>
            <a:t>Number of transactions</a:t>
          </a:fld>
          <a:endParaRPr lang="en-US" sz="1100" b="1">
            <a:solidFill>
              <a:sysClr val="windowText" lastClr="000000"/>
            </a:solidFill>
          </a:endParaRPr>
        </a:p>
      </cdr:txBody>
    </cdr:sp>
  </cdr:relSizeAnchor>
  <cdr:relSizeAnchor xmlns:cdr="http://schemas.openxmlformats.org/drawingml/2006/chartDrawing">
    <cdr:from>
      <cdr:x>0</cdr:x>
      <cdr:y>0.90329</cdr:y>
    </cdr:from>
    <cdr:to>
      <cdr:x>0.99972</cdr:x>
      <cdr:y>1</cdr:y>
    </cdr:to>
    <cdr:sp macro="" textlink="ChartData!$J$390">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3531870"/>
          <a:ext cx="5329649" cy="3781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255C0AF-5165-406D-BDF1-7B80F17777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0.86275</cdr:y>
    </cdr:from>
    <cdr:to>
      <cdr:x>0.99972</cdr:x>
      <cdr:y>0.94589</cdr:y>
    </cdr:to>
    <cdr:sp macro="" textlink="ChartData!#REF!">
      <cdr:nvSpPr>
        <cdr:cNvPr id="5" name="TextBox 1">
          <a:extLst xmlns:a="http://schemas.openxmlformats.org/drawingml/2006/main">
            <a:ext uri="{FF2B5EF4-FFF2-40B4-BE49-F238E27FC236}">
              <a16:creationId xmlns:a16="http://schemas.microsoft.com/office/drawing/2014/main" id="{585392C5-96D2-42C3-9DA5-9D6D7B7C1603}"/>
            </a:ext>
          </a:extLst>
        </cdr:cNvPr>
        <cdr:cNvSpPr txBox="1"/>
      </cdr:nvSpPr>
      <cdr:spPr>
        <a:xfrm xmlns:a="http://schemas.openxmlformats.org/drawingml/2006/main">
          <a:off x="0" y="2374900"/>
          <a:ext cx="5551203" cy="228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274642-81F1-4CA9-9AB5-A9B4ABA05FD9}"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0.87856</cdr:y>
    </cdr:from>
    <cdr:to>
      <cdr:x>0.99972</cdr:x>
      <cdr:y>0.93928</cdr:y>
    </cdr:to>
    <cdr:sp macro="" textlink="ChartData!$J$392">
      <cdr:nvSpPr>
        <cdr:cNvPr id="6" name="TextBox 1">
          <a:extLst xmlns:a="http://schemas.openxmlformats.org/drawingml/2006/main">
            <a:ext uri="{FF2B5EF4-FFF2-40B4-BE49-F238E27FC236}">
              <a16:creationId xmlns:a16="http://schemas.microsoft.com/office/drawing/2014/main" id="{EF65493C-B98A-4D42-B71E-707F061725DF}"/>
            </a:ext>
          </a:extLst>
        </cdr:cNvPr>
        <cdr:cNvSpPr txBox="1"/>
      </cdr:nvSpPr>
      <cdr:spPr>
        <a:xfrm xmlns:a="http://schemas.openxmlformats.org/drawingml/2006/main">
          <a:off x="0" y="3528059"/>
          <a:ext cx="5462010" cy="2438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807328-0A6D-4D6C-9CA3-E93B50479BF9}"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cdr:y>
    </cdr:from>
    <cdr:to>
      <cdr:x>1</cdr:x>
      <cdr:y>0.14231</cdr:y>
    </cdr:to>
    <cdr:sp macro="" textlink="ChartData!$J$370">
      <cdr:nvSpPr>
        <cdr:cNvPr id="3" name="TextBox 2">
          <a:extLst xmlns:a="http://schemas.openxmlformats.org/drawingml/2006/main">
            <a:ext uri="{FF2B5EF4-FFF2-40B4-BE49-F238E27FC236}">
              <a16:creationId xmlns:a16="http://schemas.microsoft.com/office/drawing/2014/main" id="{2E8D4ED9-8812-4002-A25A-DB68286B9230}"/>
            </a:ext>
          </a:extLst>
        </cdr:cNvPr>
        <cdr:cNvSpPr txBox="1"/>
      </cdr:nvSpPr>
      <cdr:spPr>
        <a:xfrm xmlns:a="http://schemas.openxmlformats.org/drawingml/2006/main">
          <a:off x="0" y="0"/>
          <a:ext cx="546354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7F3DB1-7D61-46D2-B4C3-9EB2661A3A1F}" type="TxLink">
            <a:rPr lang="en-US" sz="1350" b="1" i="0" u="none" strike="noStrike">
              <a:solidFill>
                <a:sysClr val="windowText" lastClr="000000"/>
              </a:solidFill>
              <a:latin typeface="Arial"/>
              <a:cs typeface="Arial"/>
            </a:rPr>
            <a:pPr/>
            <a:t>Figure 3.1  Number of residential transactions, by residential tax band and year the transaction was effective</a:t>
          </a:fld>
          <a:endParaRPr lang="en-US" sz="1350">
            <a:solidFill>
              <a:sysClr val="windowText" lastClr="000000"/>
            </a:solidFil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0.01538</cdr:x>
      <cdr:y>0.16744</cdr:y>
    </cdr:from>
    <cdr:to>
      <cdr:x>0.33821</cdr:x>
      <cdr:y>0.27907</cdr:y>
    </cdr:to>
    <cdr:sp macro="" textlink="ChartData!$K$7">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82125" y="685800"/>
          <a:ext cx="1723815"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9BF492D-80BA-487A-92F9-A86E841C5A2B}" type="TxLink">
            <a:rPr lang="en-US" sz="1000" b="1" i="0" u="none" strike="noStrike">
              <a:solidFill>
                <a:sysClr val="windowText" lastClr="000000"/>
              </a:solidFill>
              <a:latin typeface="Arial"/>
              <a:cs typeface="Arial"/>
            </a:rPr>
            <a:pPr algn="l"/>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0.90832</cdr:y>
    </cdr:from>
    <cdr:to>
      <cdr:x>1</cdr:x>
      <cdr:y>1</cdr:y>
    </cdr:to>
    <cdr:sp macro="" textlink="ChartData!$J$61">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3284220"/>
          <a:ext cx="5448300" cy="331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July 2021.</a:t>
          </a:fld>
          <a:endParaRPr lang="en-US" sz="1100">
            <a:solidFill>
              <a:sysClr val="windowText" lastClr="000000"/>
            </a:solidFill>
          </a:endParaRPr>
        </a:p>
      </cdr:txBody>
    </cdr:sp>
  </cdr:relSizeAnchor>
  <cdr:relSizeAnchor xmlns:cdr="http://schemas.openxmlformats.org/drawingml/2006/chartDrawing">
    <cdr:from>
      <cdr:x>0.00559</cdr:x>
      <cdr:y>0.00252</cdr:y>
    </cdr:from>
    <cdr:to>
      <cdr:x>1</cdr:x>
      <cdr:y>0.15806</cdr:y>
    </cdr:to>
    <cdr:sp macro="" textlink="ChartData!$J$3">
      <cdr:nvSpPr>
        <cdr:cNvPr id="4" name="TextBox 3">
          <a:extLst xmlns:a="http://schemas.openxmlformats.org/drawingml/2006/main">
            <a:ext uri="{FF2B5EF4-FFF2-40B4-BE49-F238E27FC236}">
              <a16:creationId xmlns:a16="http://schemas.microsoft.com/office/drawing/2014/main" id="{EA39D318-A050-44BE-97F6-7AE15E599B9F}"/>
            </a:ext>
          </a:extLst>
        </cdr:cNvPr>
        <cdr:cNvSpPr txBox="1"/>
      </cdr:nvSpPr>
      <cdr:spPr>
        <a:xfrm xmlns:a="http://schemas.openxmlformats.org/drawingml/2006/main">
          <a:off x="29849" y="9526"/>
          <a:ext cx="5309866" cy="5890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3EEFC08-0823-4165-AED0-DCD4E9CAD81E}" type="TxLink">
            <a:rPr lang="en-US" sz="1350" b="1" i="0" u="none" strike="noStrike">
              <a:solidFill>
                <a:sysClr val="windowText" lastClr="000000"/>
              </a:solidFill>
              <a:latin typeface="Arial"/>
              <a:cs typeface="Arial"/>
            </a:rPr>
            <a:pPr/>
            <a:t>Figure 2.1  Weekly number of transactions submitted to the WRA</a:t>
          </a:fld>
          <a:endParaRPr lang="en-US" sz="1350" b="1">
            <a:solidFill>
              <a:sysClr val="windowText" lastClr="000000"/>
            </a:solidFill>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0.01273</cdr:x>
      <cdr:y>0.12435</cdr:y>
    </cdr:from>
    <cdr:to>
      <cdr:x>0.24931</cdr:x>
      <cdr:y>0.24007</cdr:y>
    </cdr:to>
    <cdr:sp macro="" textlink="ChartData!$K$21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70424" y="548640"/>
          <a:ext cx="1308796" cy="5105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5CC732C-E739-4C88-9397-33768E99964A}"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0.00175</cdr:x>
      <cdr:y>0.79424</cdr:y>
    </cdr:from>
    <cdr:to>
      <cdr:x>0.98953</cdr:x>
      <cdr:y>0.87368</cdr:y>
    </cdr:to>
    <cdr:sp macro="" textlink="ChartData!$J$263">
      <cdr:nvSpPr>
        <cdr:cNvPr id="4" name="TextBox 1">
          <a:extLst xmlns:a="http://schemas.openxmlformats.org/drawingml/2006/main">
            <a:ext uri="{FF2B5EF4-FFF2-40B4-BE49-F238E27FC236}">
              <a16:creationId xmlns:a16="http://schemas.microsoft.com/office/drawing/2014/main" id="{0D9E6881-A38F-4A51-A848-E950C1DA564A}"/>
            </a:ext>
          </a:extLst>
        </cdr:cNvPr>
        <cdr:cNvSpPr txBox="1"/>
      </cdr:nvSpPr>
      <cdr:spPr>
        <a:xfrm xmlns:a="http://schemas.openxmlformats.org/drawingml/2006/main">
          <a:off x="9365" y="3479951"/>
          <a:ext cx="5285754" cy="34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533D0E3-B794-4AB1-A277-80014F801F9B}"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cdr:x>
      <cdr:y>0.93696</cdr:y>
    </cdr:from>
    <cdr:to>
      <cdr:x>0.98778</cdr:x>
      <cdr:y>0.99838</cdr:y>
    </cdr:to>
    <cdr:sp macro="" textlink="ChartData!$J$262">
      <cdr:nvSpPr>
        <cdr:cNvPr id="6" name="TextBox 1">
          <a:extLst xmlns:a="http://schemas.openxmlformats.org/drawingml/2006/main">
            <a:ext uri="{FF2B5EF4-FFF2-40B4-BE49-F238E27FC236}">
              <a16:creationId xmlns:a16="http://schemas.microsoft.com/office/drawing/2014/main" id="{F5F34E15-FB7D-4D43-9BA8-8ADE5E969591}"/>
            </a:ext>
          </a:extLst>
        </cdr:cNvPr>
        <cdr:cNvSpPr txBox="1"/>
      </cdr:nvSpPr>
      <cdr:spPr>
        <a:xfrm xmlns:a="http://schemas.openxmlformats.org/drawingml/2006/main">
          <a:off x="0" y="4105274"/>
          <a:ext cx="5285754" cy="2691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6A6DBA2-CA98-4382-9838-2DF5AC75DA8F}"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0.00822</cdr:x>
      <cdr:y>0.00824</cdr:y>
    </cdr:from>
    <cdr:to>
      <cdr:x>0.98904</cdr:x>
      <cdr:y>0.13919</cdr:y>
    </cdr:to>
    <cdr:sp macro="" textlink="ChartData!$J$241">
      <cdr:nvSpPr>
        <cdr:cNvPr id="3" name="TextBox 2">
          <a:extLst xmlns:a="http://schemas.openxmlformats.org/drawingml/2006/main">
            <a:ext uri="{FF2B5EF4-FFF2-40B4-BE49-F238E27FC236}">
              <a16:creationId xmlns:a16="http://schemas.microsoft.com/office/drawing/2014/main" id="{69643810-F4FB-4A13-8D3A-2573F14FACE0}"/>
            </a:ext>
          </a:extLst>
        </cdr:cNvPr>
        <cdr:cNvSpPr txBox="1"/>
      </cdr:nvSpPr>
      <cdr:spPr>
        <a:xfrm xmlns:a="http://schemas.openxmlformats.org/drawingml/2006/main">
          <a:off x="43986" y="32385"/>
          <a:ext cx="5248510" cy="514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061218A-3875-402D-9F3D-A08F9855960A}" type="TxLink">
            <a:rPr lang="en-US" sz="1350" b="1" i="0" u="none" strike="noStrike">
              <a:solidFill>
                <a:sysClr val="windowText" lastClr="000000"/>
              </a:solidFill>
              <a:latin typeface="Arial"/>
              <a:cs typeface="Arial"/>
            </a:rPr>
            <a:pPr/>
            <a:t>Figure 2.6b  Tax due on non-residential transactions, by month the transaction was effective ¹ ² </a:t>
          </a:fld>
          <a:endParaRPr lang="en-US" sz="1350">
            <a:solidFill>
              <a:sysClr val="windowText" lastClr="000000"/>
            </a:solidFill>
          </a:endParaRPr>
        </a:p>
      </cdr:txBody>
    </cdr:sp>
  </cdr:relSizeAnchor>
  <cdr:relSizeAnchor xmlns:cdr="http://schemas.openxmlformats.org/drawingml/2006/chartDrawing">
    <cdr:from>
      <cdr:x>0</cdr:x>
      <cdr:y>0.86377</cdr:y>
    </cdr:from>
    <cdr:to>
      <cdr:x>0.98778</cdr:x>
      <cdr:y>0.94321</cdr:y>
    </cdr:to>
    <cdr:sp macro="" textlink="ChartData!$J$264">
      <cdr:nvSpPr>
        <cdr:cNvPr id="7" name="TextBox 1">
          <a:extLst xmlns:a="http://schemas.openxmlformats.org/drawingml/2006/main">
            <a:ext uri="{FF2B5EF4-FFF2-40B4-BE49-F238E27FC236}">
              <a16:creationId xmlns:a16="http://schemas.microsoft.com/office/drawing/2014/main" id="{9D8C06D2-4896-43FD-8484-CF1DB1E9AF19}"/>
            </a:ext>
          </a:extLst>
        </cdr:cNvPr>
        <cdr:cNvSpPr txBox="1"/>
      </cdr:nvSpPr>
      <cdr:spPr>
        <a:xfrm xmlns:a="http://schemas.openxmlformats.org/drawingml/2006/main">
          <a:off x="0" y="3784600"/>
          <a:ext cx="5285754" cy="34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4BAF744-91AD-4BFE-8B18-31BB964E4854}" type="TxLink">
            <a:rPr lang="en-US" sz="1000" b="0" i="0" u="none" strike="noStrike">
              <a:solidFill>
                <a:srgbClr val="000000"/>
              </a:solidFill>
              <a:latin typeface="Arial"/>
              <a:cs typeface="Arial"/>
            </a:rPr>
            <a:pPr/>
            <a:t>²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userShapes>
</file>

<file path=xl/drawings/drawing16.xml><?xml version="1.0" encoding="utf-8"?>
<c:userShapes xmlns:c="http://schemas.openxmlformats.org/drawingml/2006/chart">
  <cdr:relSizeAnchor xmlns:cdr="http://schemas.openxmlformats.org/drawingml/2006/chartDrawing">
    <cdr:from>
      <cdr:x>0.00358</cdr:x>
      <cdr:y>0.16705</cdr:y>
    </cdr:from>
    <cdr:to>
      <cdr:x>0.20789</cdr:x>
      <cdr:y>0.26207</cdr:y>
    </cdr:to>
    <cdr:sp macro="" textlink="ChartData!$K$298">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19028" y="830582"/>
          <a:ext cx="1085897" cy="472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2E80DD5-8999-4B50-B12F-B4B240F3994F}" type="TxLink">
            <a:rPr lang="en-US" sz="1000" b="1" i="0" u="none" strike="noStrike">
              <a:solidFill>
                <a:sysClr val="windowText" lastClr="000000"/>
              </a:solidFill>
              <a:latin typeface="Arial"/>
              <a:cs typeface="Arial"/>
            </a:rPr>
            <a:pPr algn="l"/>
            <a:t>Number of transactions</a:t>
          </a:fld>
          <a:endParaRPr lang="en-US" sz="105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0.00358</cdr:x>
      <cdr:y>0</cdr:y>
    </cdr:from>
    <cdr:to>
      <cdr:x>0.99821</cdr:x>
      <cdr:y>0.17027</cdr:y>
    </cdr:to>
    <cdr:sp macro="" textlink="ChartData!$J$294">
      <cdr:nvSpPr>
        <cdr:cNvPr id="3" name="TextBox 2">
          <a:extLst xmlns:a="http://schemas.openxmlformats.org/drawingml/2006/main">
            <a:ext uri="{FF2B5EF4-FFF2-40B4-BE49-F238E27FC236}">
              <a16:creationId xmlns:a16="http://schemas.microsoft.com/office/drawing/2014/main" id="{3739C397-9141-4542-ADA6-A4B71E7A4166}"/>
            </a:ext>
          </a:extLst>
        </cdr:cNvPr>
        <cdr:cNvSpPr txBox="1"/>
      </cdr:nvSpPr>
      <cdr:spPr>
        <a:xfrm xmlns:a="http://schemas.openxmlformats.org/drawingml/2006/main">
          <a:off x="19028" y="0"/>
          <a:ext cx="5286408" cy="704849"/>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fld id="{57411474-E10D-42D2-B13B-86580C05D20C}" type="TxLink">
            <a:rPr lang="en-US" sz="1350" b="1" i="0" u="none" strike="noStrike">
              <a:solidFill>
                <a:sysClr val="windowText" lastClr="000000"/>
              </a:solidFill>
              <a:latin typeface="Arial"/>
              <a:cs typeface="Arial"/>
            </a:rPr>
            <a:pPr/>
            <a:t>Figure 2.8  Transactions notified to the WRA, by month the transaction was effective / was submitted, April 2018 to May 2021</a:t>
          </a:fld>
          <a:endParaRPr lang="en-US" sz="1350">
            <a:solidFill>
              <a:sysClr val="windowText" lastClr="000000"/>
            </a:solidFill>
          </a:endParaRPr>
        </a:p>
      </cdr:txBody>
    </cdr:sp>
  </cdr:relSizeAnchor>
  <cdr:relSizeAnchor xmlns:cdr="http://schemas.openxmlformats.org/drawingml/2006/chartDrawing">
    <cdr:from>
      <cdr:x>0.00538</cdr:x>
      <cdr:y>0.89226</cdr:y>
    </cdr:from>
    <cdr:to>
      <cdr:x>0.99821</cdr:x>
      <cdr:y>0.94061</cdr:y>
    </cdr:to>
    <cdr:sp macro="" textlink="ChartData!$K$338">
      <cdr:nvSpPr>
        <cdr:cNvPr id="4" name="TextBox 3">
          <a:extLst xmlns:a="http://schemas.openxmlformats.org/drawingml/2006/main">
            <a:ext uri="{FF2B5EF4-FFF2-40B4-BE49-F238E27FC236}">
              <a16:creationId xmlns:a16="http://schemas.microsoft.com/office/drawing/2014/main" id="{13729400-58C4-426D-8CA5-735F4A12C8BD}"/>
            </a:ext>
          </a:extLst>
        </cdr:cNvPr>
        <cdr:cNvSpPr txBox="1"/>
      </cdr:nvSpPr>
      <cdr:spPr>
        <a:xfrm xmlns:a="http://schemas.openxmlformats.org/drawingml/2006/main">
          <a:off x="28594" y="4086226"/>
          <a:ext cx="5276842" cy="2214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9BC0D53-8C00-425E-8A90-91B84459F27B}" type="TxLink">
            <a:rPr lang="en-US" sz="1000" b="0" i="0" u="none" strike="noStrike">
              <a:solidFill>
                <a:sysClr val="windowText" lastClr="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0.00538</cdr:x>
      <cdr:y>0.94444</cdr:y>
    </cdr:from>
    <cdr:to>
      <cdr:x>1</cdr:x>
      <cdr:y>1</cdr:y>
    </cdr:to>
    <cdr:sp macro="" textlink="ChartData!$K$339">
      <cdr:nvSpPr>
        <cdr:cNvPr id="5" name="TextBox 4">
          <a:extLst xmlns:a="http://schemas.openxmlformats.org/drawingml/2006/main">
            <a:ext uri="{FF2B5EF4-FFF2-40B4-BE49-F238E27FC236}">
              <a16:creationId xmlns:a16="http://schemas.microsoft.com/office/drawing/2014/main" id="{5F0713B2-3051-4F72-AAB7-01133C8477B3}"/>
            </a:ext>
          </a:extLst>
        </cdr:cNvPr>
        <cdr:cNvSpPr txBox="1"/>
      </cdr:nvSpPr>
      <cdr:spPr>
        <a:xfrm xmlns:a="http://schemas.openxmlformats.org/drawingml/2006/main">
          <a:off x="28575" y="4705351"/>
          <a:ext cx="5286375" cy="276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AE47272-D7D7-4B18-8324-056F940A949B}"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cdr:y>
    </cdr:from>
    <cdr:to>
      <cdr:x>0.28435</cdr:x>
      <cdr:y>0.11059</cdr:y>
    </cdr:to>
    <cdr:sp macro="" textlink="ChartData!#REF!">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531620" cy="4076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2D6BB68-9290-4CFB-A691-1908F50C11A3}" type="TxLink">
            <a:rPr lang="en-US" sz="1000" b="1" i="0" u="none" strike="noStrike">
              <a:solidFill>
                <a:srgbClr val="595959"/>
              </a:solidFill>
              <a:latin typeface="Arial"/>
              <a:cs typeface="Arial"/>
            </a:rPr>
            <a:pPr algn="ctr"/>
            <a:t> </a:t>
          </a:fld>
          <a:endParaRPr lang="en-US" sz="1100" b="1">
            <a:solidFill>
              <a:srgbClr val="595959"/>
            </a:solidFill>
          </a:endParaRPr>
        </a:p>
      </cdr:txBody>
    </cdr:sp>
  </cdr:relSizeAnchor>
  <cdr:relSizeAnchor xmlns:cdr="http://schemas.openxmlformats.org/drawingml/2006/chartDrawing">
    <cdr:from>
      <cdr:x>0.0062</cdr:x>
      <cdr:y>0.82121</cdr:y>
    </cdr:from>
    <cdr:to>
      <cdr:x>1</cdr:x>
      <cdr:y>1</cdr:y>
    </cdr:to>
    <cdr:sp macro="" textlink="">
      <cdr:nvSpPr>
        <cdr:cNvPr id="3" name="TextBox 2">
          <a:extLst xmlns:a="http://schemas.openxmlformats.org/drawingml/2006/main">
            <a:ext uri="{FF2B5EF4-FFF2-40B4-BE49-F238E27FC236}">
              <a16:creationId xmlns:a16="http://schemas.microsoft.com/office/drawing/2014/main" id="{491E67B6-5BE1-4BB6-8757-039FC123D610}"/>
            </a:ext>
          </a:extLst>
        </cdr:cNvPr>
        <cdr:cNvSpPr txBox="1"/>
      </cdr:nvSpPr>
      <cdr:spPr>
        <a:xfrm xmlns:a="http://schemas.openxmlformats.org/drawingml/2006/main">
          <a:off x="57150" y="2609850"/>
          <a:ext cx="53530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0.0009</cdr:x>
      <cdr:y>0</cdr:y>
    </cdr:from>
    <cdr:to>
      <cdr:x>0.27232</cdr:x>
      <cdr:y>0.16783</cdr:y>
    </cdr:to>
    <cdr:sp macro="" textlink="ChartData!#REF!">
      <cdr:nvSpPr>
        <cdr:cNvPr id="7" name="TextBox 1">
          <a:extLst xmlns:a="http://schemas.openxmlformats.org/drawingml/2006/main">
            <a:ext uri="{FF2B5EF4-FFF2-40B4-BE49-F238E27FC236}">
              <a16:creationId xmlns:a16="http://schemas.microsoft.com/office/drawing/2014/main" id="{C6CA863F-2ED4-4B4A-A0E1-1B3DB68C09EE}"/>
            </a:ext>
          </a:extLst>
        </cdr:cNvPr>
        <cdr:cNvSpPr txBox="1"/>
      </cdr:nvSpPr>
      <cdr:spPr>
        <a:xfrm xmlns:a="http://schemas.openxmlformats.org/drawingml/2006/main">
          <a:off x="4848" y="0"/>
          <a:ext cx="1462002" cy="457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71E176A6-9649-4DA5-BA39-1E29545D7BA1}" type="TxLink">
            <a:rPr lang="en-US" sz="1000" b="1" i="0" u="none" strike="noStrike">
              <a:solidFill>
                <a:srgbClr val="000000"/>
              </a:solidFill>
              <a:latin typeface="Arial"/>
              <a:cs typeface="Arial"/>
            </a:rPr>
            <a:pPr algn="ctr"/>
            <a:t> </a:t>
          </a:fld>
          <a:endParaRPr lang="en-US" sz="1100" b="1">
            <a:solidFill>
              <a:srgbClr val="595959"/>
            </a:solidFill>
          </a:endParaRPr>
        </a:p>
      </cdr:txBody>
    </cdr:sp>
  </cdr:relSizeAnchor>
  <cdr:relSizeAnchor xmlns:cdr="http://schemas.openxmlformats.org/drawingml/2006/chartDrawing">
    <cdr:from>
      <cdr:x>0.00072</cdr:x>
      <cdr:y>0.11737</cdr:y>
    </cdr:from>
    <cdr:to>
      <cdr:x>0.30104</cdr:x>
      <cdr:y>0.27916</cdr:y>
    </cdr:to>
    <cdr:sp macro="" textlink="ChartData!$K$629">
      <cdr:nvSpPr>
        <cdr:cNvPr id="4" name="TextBox 3">
          <a:extLst xmlns:a="http://schemas.openxmlformats.org/drawingml/2006/main">
            <a:ext uri="{FF2B5EF4-FFF2-40B4-BE49-F238E27FC236}">
              <a16:creationId xmlns:a16="http://schemas.microsoft.com/office/drawing/2014/main" id="{07B7785A-19D5-4EC7-AB4E-63BA1BA80621}"/>
            </a:ext>
          </a:extLst>
        </cdr:cNvPr>
        <cdr:cNvSpPr txBox="1"/>
      </cdr:nvSpPr>
      <cdr:spPr>
        <a:xfrm xmlns:a="http://schemas.openxmlformats.org/drawingml/2006/main">
          <a:off x="3836" y="476250"/>
          <a:ext cx="1600191" cy="6564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B459DCA-1F33-4B0E-96AE-4560DDAFCB2B}" type="TxLink">
            <a:rPr lang="en-US" sz="1000" b="1" i="0" u="none" strike="noStrike">
              <a:solidFill>
                <a:sysClr val="windowText" lastClr="000000"/>
              </a:solidFill>
              <a:latin typeface="Arial"/>
              <a:cs typeface="Arial"/>
            </a:rPr>
            <a:pPr/>
            <a:t>Number of transactions relieved</a:t>
          </a:fld>
          <a:endParaRPr lang="en-US" sz="1100" b="1">
            <a:solidFill>
              <a:sysClr val="windowText" lastClr="000000"/>
            </a:solidFill>
          </a:endParaRPr>
        </a:p>
      </cdr:txBody>
    </cdr:sp>
  </cdr:relSizeAnchor>
  <cdr:relSizeAnchor xmlns:cdr="http://schemas.openxmlformats.org/drawingml/2006/chartDrawing">
    <cdr:from>
      <cdr:x>0</cdr:x>
      <cdr:y>0</cdr:y>
    </cdr:from>
    <cdr:to>
      <cdr:x>1</cdr:x>
      <cdr:y>0.14097</cdr:y>
    </cdr:to>
    <cdr:sp macro="" textlink="ChartData!$J$625">
      <cdr:nvSpPr>
        <cdr:cNvPr id="6" name="TextBox 5">
          <a:extLst xmlns:a="http://schemas.openxmlformats.org/drawingml/2006/main">
            <a:ext uri="{FF2B5EF4-FFF2-40B4-BE49-F238E27FC236}">
              <a16:creationId xmlns:a16="http://schemas.microsoft.com/office/drawing/2014/main" id="{E8E0F77E-47C3-46CC-B2A7-CC492EC79562}"/>
            </a:ext>
          </a:extLst>
        </cdr:cNvPr>
        <cdr:cNvSpPr txBox="1"/>
      </cdr:nvSpPr>
      <cdr:spPr>
        <a:xfrm xmlns:a="http://schemas.openxmlformats.org/drawingml/2006/main">
          <a:off x="0" y="0"/>
          <a:ext cx="5328286" cy="609600"/>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fld id="{950C83C7-8A3D-42DB-A5B5-D887F3EB689A}" type="TxLink">
            <a:rPr lang="en-US" sz="1350" b="1" i="0" u="none" strike="noStrike">
              <a:solidFill>
                <a:sysClr val="windowText" lastClr="000000"/>
              </a:solidFill>
              <a:latin typeface="Arial"/>
              <a:cs typeface="Arial"/>
            </a:rPr>
            <a:pPr/>
            <a:t>Figure 5.3  Number of transactions relieved, by type of relief, April 2020 to March 2021 ¹ </a:t>
          </a:fld>
          <a:endParaRPr lang="en-US" sz="1350">
            <a:solidFill>
              <a:sysClr val="windowText" lastClr="000000"/>
            </a:solidFill>
          </a:endParaRPr>
        </a:p>
      </cdr:txBody>
    </cdr:sp>
  </cdr:relSizeAnchor>
  <cdr:relSizeAnchor xmlns:cdr="http://schemas.openxmlformats.org/drawingml/2006/chartDrawing">
    <cdr:from>
      <cdr:x>0.00455</cdr:x>
      <cdr:y>0.87873</cdr:y>
    </cdr:from>
    <cdr:to>
      <cdr:x>1</cdr:x>
      <cdr:y>0.99813</cdr:y>
    </cdr:to>
    <cdr:sp macro="" textlink="">
      <cdr:nvSpPr>
        <cdr:cNvPr id="5" name="TextBox 4">
          <a:extLst xmlns:a="http://schemas.openxmlformats.org/drawingml/2006/main">
            <a:ext uri="{FF2B5EF4-FFF2-40B4-BE49-F238E27FC236}">
              <a16:creationId xmlns:a16="http://schemas.microsoft.com/office/drawing/2014/main" id="{FFEF6DB3-E46E-4B1F-8D81-5FD8355FE16A}"/>
            </a:ext>
          </a:extLst>
        </cdr:cNvPr>
        <cdr:cNvSpPr txBox="1"/>
      </cdr:nvSpPr>
      <cdr:spPr>
        <a:xfrm xmlns:a="http://schemas.openxmlformats.org/drawingml/2006/main">
          <a:off x="24765" y="3589020"/>
          <a:ext cx="5417820" cy="487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0.00175</cdr:x>
      <cdr:y>0.82974</cdr:y>
    </cdr:from>
    <cdr:to>
      <cdr:x>1</cdr:x>
      <cdr:y>0.92241</cdr:y>
    </cdr:to>
    <cdr:sp macro="" textlink="ChartData!$J$642">
      <cdr:nvSpPr>
        <cdr:cNvPr id="8" name="TextBox 7">
          <a:extLst xmlns:a="http://schemas.openxmlformats.org/drawingml/2006/main">
            <a:ext uri="{FF2B5EF4-FFF2-40B4-BE49-F238E27FC236}">
              <a16:creationId xmlns:a16="http://schemas.microsoft.com/office/drawing/2014/main" id="{396D8615-DA5D-4515-838C-DCDC732E8BCC}"/>
            </a:ext>
          </a:extLst>
        </cdr:cNvPr>
        <cdr:cNvSpPr txBox="1"/>
      </cdr:nvSpPr>
      <cdr:spPr>
        <a:xfrm xmlns:a="http://schemas.openxmlformats.org/drawingml/2006/main">
          <a:off x="9325" y="3667125"/>
          <a:ext cx="5318961" cy="4095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E269AF-4359-42FE-86A7-7A582E6180D5}" type="TxLink">
            <a:rPr lang="en-US" sz="1000" b="0" i="0" u="none" strike="noStrike">
              <a:solidFill>
                <a:srgbClr val="000000"/>
              </a:solidFill>
              <a:latin typeface="Arial"/>
              <a:cs typeface="Arial"/>
            </a:rPr>
            <a:pPr/>
            <a:t>¹ In a very small number of transactions, more than one type of relief is claimed. Such transactions are counted against each relief claimed, but only once in the total.</a:t>
          </a:fld>
          <a:endParaRPr lang="en-US" sz="1100"/>
        </a:p>
      </cdr:txBody>
    </cdr:sp>
  </cdr:relSizeAnchor>
  <cdr:relSizeAnchor xmlns:cdr="http://schemas.openxmlformats.org/drawingml/2006/chartDrawing">
    <cdr:from>
      <cdr:x>0</cdr:x>
      <cdr:y>0.90733</cdr:y>
    </cdr:from>
    <cdr:to>
      <cdr:x>0.99825</cdr:x>
      <cdr:y>1</cdr:y>
    </cdr:to>
    <cdr:sp macro="" textlink="ChartData!$J$643">
      <cdr:nvSpPr>
        <cdr:cNvPr id="9" name="TextBox 1">
          <a:extLst xmlns:a="http://schemas.openxmlformats.org/drawingml/2006/main">
            <a:ext uri="{FF2B5EF4-FFF2-40B4-BE49-F238E27FC236}">
              <a16:creationId xmlns:a16="http://schemas.microsoft.com/office/drawing/2014/main" id="{18FFDDF6-A30B-4CE5-B279-B1C0BA7642BF}"/>
            </a:ext>
          </a:extLst>
        </cdr:cNvPr>
        <cdr:cNvSpPr txBox="1"/>
      </cdr:nvSpPr>
      <cdr:spPr>
        <a:xfrm xmlns:a="http://schemas.openxmlformats.org/drawingml/2006/main">
          <a:off x="0" y="4010025"/>
          <a:ext cx="5318961" cy="409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BF0E63F-D165-4399-BF1B-449D6A94E98C}" type="TxLink">
            <a:rPr lang="en-US" sz="1000" b="0" i="0" u="none" strike="noStrike">
              <a:solidFill>
                <a:srgbClr val="000000"/>
              </a:solidFill>
              <a:latin typeface="Arial"/>
              <a:cs typeface="Arial"/>
            </a:rPr>
            <a:pPr/>
            <a:t>² The category ‘non-residential’ includes properties that are not wholly residential (namely, those which have both residential and commercial elements). </a:t>
          </a:fld>
          <a:endParaRPr lang="en-US" sz="1100"/>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0.18674</cdr:x>
      <cdr:y>0.15711</cdr:y>
    </cdr:to>
    <cdr:sp macro="" textlink="ChartData!#REF!">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005840" cy="3926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7BAF2379-08CB-46BE-8D08-D19A43F8CE2F}" type="TxLink">
            <a:rPr lang="en-US" sz="1000" b="1" i="0" u="none" strike="noStrike">
              <a:solidFill>
                <a:srgbClr val="595959"/>
              </a:solidFill>
              <a:latin typeface="Arial"/>
              <a:cs typeface="Arial"/>
            </a:rPr>
            <a:pPr algn="ctr"/>
            <a:t> </a:t>
          </a:fld>
          <a:endParaRPr lang="en-US" sz="1100" b="1">
            <a:solidFill>
              <a:srgbClr val="595959"/>
            </a:solidFill>
          </a:endParaRPr>
        </a:p>
      </cdr:txBody>
    </cdr:sp>
  </cdr:relSizeAnchor>
  <cdr:relSizeAnchor xmlns:cdr="http://schemas.openxmlformats.org/drawingml/2006/chartDrawing">
    <cdr:from>
      <cdr:x>0</cdr:x>
      <cdr:y>0.76858</cdr:y>
    </cdr:from>
    <cdr:to>
      <cdr:x>0.9991</cdr:x>
      <cdr:y>0.862</cdr:y>
    </cdr:to>
    <cdr:sp macro="" textlink="ChartData!$J$667">
      <cdr:nvSpPr>
        <cdr:cNvPr id="4" name="TextBox 1">
          <a:extLst xmlns:a="http://schemas.openxmlformats.org/drawingml/2006/main">
            <a:ext uri="{FF2B5EF4-FFF2-40B4-BE49-F238E27FC236}">
              <a16:creationId xmlns:a16="http://schemas.microsoft.com/office/drawing/2014/main" id="{8D07394D-01D3-4D03-93B7-18F37A846301}"/>
            </a:ext>
          </a:extLst>
        </cdr:cNvPr>
        <cdr:cNvSpPr txBox="1"/>
      </cdr:nvSpPr>
      <cdr:spPr>
        <a:xfrm xmlns:a="http://schemas.openxmlformats.org/drawingml/2006/main">
          <a:off x="0" y="3448057"/>
          <a:ext cx="5323490" cy="4191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54070C87-1617-43FE-A9C2-B2D243ACC05E}" type="TxLink">
            <a:rPr lang="en-US" sz="1000" b="0" i="0" u="none" strike="noStrike">
              <a:solidFill>
                <a:srgbClr val="000000"/>
              </a:solidFill>
              <a:latin typeface="Arial"/>
              <a:cs typeface="Arial"/>
            </a:rPr>
            <a:pPr/>
            <a:t>¹ In a very small number of transactions, more than one type of relief is claimed. Such transactions are counted against each relief claimed, but only once in the total.</a:t>
          </a:fld>
          <a:endParaRPr lang="en-US" sz="1100">
            <a:solidFill>
              <a:srgbClr val="595959"/>
            </a:solidFill>
          </a:endParaRPr>
        </a:p>
      </cdr:txBody>
    </cdr:sp>
  </cdr:relSizeAnchor>
  <cdr:relSizeAnchor xmlns:cdr="http://schemas.openxmlformats.org/drawingml/2006/chartDrawing">
    <cdr:from>
      <cdr:x>1.87678E-7</cdr:x>
      <cdr:y>0.11333</cdr:y>
    </cdr:from>
    <cdr:to>
      <cdr:x>0.25956</cdr:x>
      <cdr:y>0.23744</cdr:y>
    </cdr:to>
    <cdr:sp macro="" textlink="ChartData!$K$652">
      <cdr:nvSpPr>
        <cdr:cNvPr id="6" name="TextBox 1">
          <a:extLst xmlns:a="http://schemas.openxmlformats.org/drawingml/2006/main">
            <a:ext uri="{FF2B5EF4-FFF2-40B4-BE49-F238E27FC236}">
              <a16:creationId xmlns:a16="http://schemas.microsoft.com/office/drawing/2014/main" id="{86C5C672-0F0A-4BE3-86A4-B7A3F3594B7A}"/>
            </a:ext>
          </a:extLst>
        </cdr:cNvPr>
        <cdr:cNvSpPr txBox="1"/>
      </cdr:nvSpPr>
      <cdr:spPr>
        <a:xfrm xmlns:a="http://schemas.openxmlformats.org/drawingml/2006/main">
          <a:off x="1" y="485775"/>
          <a:ext cx="1383009" cy="5319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47653D96-7109-4B85-8986-52A8C2F92647}" type="TxLink">
            <a:rPr lang="en-US" sz="1000" b="1" i="0" u="none" strike="noStrike">
              <a:solidFill>
                <a:sysClr val="windowText" lastClr="000000"/>
              </a:solidFill>
              <a:latin typeface="Arial"/>
              <a:cs typeface="Arial"/>
            </a:rPr>
            <a:pPr algn="l"/>
            <a:t>Tax relieved (£ millions)</a:t>
          </a:fld>
          <a:endParaRPr lang="en-US" sz="1100" b="1">
            <a:solidFill>
              <a:sysClr val="windowText" lastClr="000000"/>
            </a:solidFill>
          </a:endParaRPr>
        </a:p>
      </cdr:txBody>
    </cdr:sp>
  </cdr:relSizeAnchor>
  <cdr:relSizeAnchor xmlns:cdr="http://schemas.openxmlformats.org/drawingml/2006/chartDrawing">
    <cdr:from>
      <cdr:x>0</cdr:x>
      <cdr:y>0</cdr:y>
    </cdr:from>
    <cdr:to>
      <cdr:x>0.9986</cdr:x>
      <cdr:y>0.12165</cdr:y>
    </cdr:to>
    <cdr:sp macro="" textlink="ChartData!$J$648">
      <cdr:nvSpPr>
        <cdr:cNvPr id="3" name="TextBox 2">
          <a:extLst xmlns:a="http://schemas.openxmlformats.org/drawingml/2006/main">
            <a:ext uri="{FF2B5EF4-FFF2-40B4-BE49-F238E27FC236}">
              <a16:creationId xmlns:a16="http://schemas.microsoft.com/office/drawing/2014/main" id="{FFB880E0-E2A6-4AF1-867E-8846F6EB89B7}"/>
            </a:ext>
          </a:extLst>
        </cdr:cNvPr>
        <cdr:cNvSpPr txBox="1"/>
      </cdr:nvSpPr>
      <cdr:spPr>
        <a:xfrm xmlns:a="http://schemas.openxmlformats.org/drawingml/2006/main">
          <a:off x="0" y="0"/>
          <a:ext cx="5320825" cy="534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992211A-B641-4E07-B25E-3CA1B4D2BE00}" type="TxLink">
            <a:rPr lang="en-US" sz="1350" b="1" i="0" u="none" strike="noStrike">
              <a:solidFill>
                <a:sysClr val="windowText" lastClr="000000"/>
              </a:solidFill>
              <a:latin typeface="Arial"/>
              <a:cs typeface="Arial"/>
            </a:rPr>
            <a:pPr/>
            <a:t>Figure 5.4  Tax relieved (£ millions), by type of relief, April 2020 to March 2021 ¹ (r) </a:t>
          </a:fld>
          <a:endParaRPr lang="en-US" sz="1350">
            <a:solidFill>
              <a:sysClr val="windowText" lastClr="000000"/>
            </a:solidFill>
          </a:endParaRPr>
        </a:p>
      </cdr:txBody>
    </cdr:sp>
  </cdr:relSizeAnchor>
  <cdr:relSizeAnchor xmlns:cdr="http://schemas.openxmlformats.org/drawingml/2006/chartDrawing">
    <cdr:from>
      <cdr:x>0.00036</cdr:x>
      <cdr:y>0.95012</cdr:y>
    </cdr:from>
    <cdr:to>
      <cdr:x>1</cdr:x>
      <cdr:y>1</cdr:y>
    </cdr:to>
    <cdr:sp macro="" textlink="ChartData!$J$669">
      <cdr:nvSpPr>
        <cdr:cNvPr id="5" name="TextBox 4">
          <a:extLst xmlns:a="http://schemas.openxmlformats.org/drawingml/2006/main">
            <a:ext uri="{FF2B5EF4-FFF2-40B4-BE49-F238E27FC236}">
              <a16:creationId xmlns:a16="http://schemas.microsoft.com/office/drawing/2014/main" id="{95CD40FC-E8AF-4E75-BCC2-02D9C7127FEC}"/>
            </a:ext>
          </a:extLst>
        </cdr:cNvPr>
        <cdr:cNvSpPr txBox="1"/>
      </cdr:nvSpPr>
      <cdr:spPr>
        <a:xfrm xmlns:a="http://schemas.openxmlformats.org/drawingml/2006/main">
          <a:off x="11430" y="4370070"/>
          <a:ext cx="532638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6C7D270-CD0F-4804-B589-29172A90AAA0}"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0.87261</cdr:y>
    </cdr:from>
    <cdr:to>
      <cdr:x>0.9991</cdr:x>
      <cdr:y>0.97098</cdr:y>
    </cdr:to>
    <cdr:sp macro="" textlink="ChartData!$J$668">
      <cdr:nvSpPr>
        <cdr:cNvPr id="7" name="TextBox 1">
          <a:extLst xmlns:a="http://schemas.openxmlformats.org/drawingml/2006/main">
            <a:ext uri="{FF2B5EF4-FFF2-40B4-BE49-F238E27FC236}">
              <a16:creationId xmlns:a16="http://schemas.microsoft.com/office/drawing/2014/main" id="{00103D87-1D28-4902-BE91-B36E0175FE5F}"/>
            </a:ext>
          </a:extLst>
        </cdr:cNvPr>
        <cdr:cNvSpPr txBox="1"/>
      </cdr:nvSpPr>
      <cdr:spPr>
        <a:xfrm xmlns:a="http://schemas.openxmlformats.org/drawingml/2006/main">
          <a:off x="0" y="3914782"/>
          <a:ext cx="5323490" cy="44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81CFE7D-34E5-46EE-A57C-480618E8E1E2}" type="TxLink">
            <a:rPr lang="en-US" sz="1000" b="0" i="0" u="none" strike="noStrike">
              <a:solidFill>
                <a:srgbClr val="000000"/>
              </a:solidFill>
              <a:latin typeface="Arial"/>
              <a:cs typeface="Arial"/>
            </a:rPr>
            <a:pPr/>
            <a:t>² The category ‘non-residential’ includes properties that are not wholly residential (namely, those which have both residential and commercial elements). </a:t>
          </a:fld>
          <a:endParaRPr lang="en-US" sz="1100">
            <a:solidFill>
              <a:srgbClr val="595959"/>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0.00305</cdr:y>
    </cdr:from>
    <cdr:to>
      <cdr:x>0.23522</cdr:x>
      <cdr:y>0.1721</cdr:y>
    </cdr:to>
    <cdr:sp macro="" textlink="ChartData!#REF!">
      <cdr:nvSpPr>
        <cdr:cNvPr id="2" name="TextBox 1">
          <a:extLst xmlns:a="http://schemas.openxmlformats.org/drawingml/2006/main">
            <a:ext uri="{FF2B5EF4-FFF2-40B4-BE49-F238E27FC236}">
              <a16:creationId xmlns:a16="http://schemas.microsoft.com/office/drawing/2014/main" id="{7800BD82-BDD9-4077-8653-51F7D8BDCF44}"/>
            </a:ext>
          </a:extLst>
        </cdr:cNvPr>
        <cdr:cNvSpPr txBox="1"/>
      </cdr:nvSpPr>
      <cdr:spPr>
        <a:xfrm xmlns:a="http://schemas.openxmlformats.org/drawingml/2006/main">
          <a:off x="0" y="8102"/>
          <a:ext cx="1295400" cy="449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D8E0799-37A4-4F04-8383-64D147B49554}" type="TxLink">
            <a:rPr lang="en-US" sz="1000" b="1" i="0" u="none" strike="noStrike">
              <a:solidFill>
                <a:srgbClr val="629DF4"/>
              </a:solidFill>
              <a:latin typeface="Arial"/>
              <a:cs typeface="Arial"/>
            </a:rPr>
            <a:pPr algn="ctr"/>
            <a:t> </a:t>
          </a:fld>
          <a:endParaRPr lang="en-US" sz="1100" b="1">
            <a:solidFill>
              <a:srgbClr val="629DF4"/>
            </a:solidFill>
          </a:endParaRPr>
        </a:p>
      </cdr:txBody>
    </cdr:sp>
  </cdr:relSizeAnchor>
  <cdr:relSizeAnchor xmlns:cdr="http://schemas.openxmlformats.org/drawingml/2006/chartDrawing">
    <cdr:from>
      <cdr:x>0.70913</cdr:x>
      <cdr:y>0.00611</cdr:y>
    </cdr:from>
    <cdr:to>
      <cdr:x>1</cdr:x>
      <cdr:y>0.15272</cdr:y>
    </cdr:to>
    <cdr:sp macro="" textlink="ChartData!#REF!">
      <cdr:nvSpPr>
        <cdr:cNvPr id="3" name="TextBox 1">
          <a:extLst xmlns:a="http://schemas.openxmlformats.org/drawingml/2006/main">
            <a:ext uri="{FF2B5EF4-FFF2-40B4-BE49-F238E27FC236}">
              <a16:creationId xmlns:a16="http://schemas.microsoft.com/office/drawing/2014/main" id="{A5A9096D-858E-47F0-A7AB-CC092E717BBD}"/>
            </a:ext>
          </a:extLst>
        </cdr:cNvPr>
        <cdr:cNvSpPr txBox="1"/>
      </cdr:nvSpPr>
      <cdr:spPr>
        <a:xfrm xmlns:a="http://schemas.openxmlformats.org/drawingml/2006/main">
          <a:off x="3905250" y="16232"/>
          <a:ext cx="1601853" cy="3894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9846638-2A1F-4492-9E5C-6953F025D8FE}" type="TxLink">
            <a:rPr lang="en-US" sz="1000" b="1" i="0" u="none" strike="noStrike">
              <a:solidFill>
                <a:srgbClr val="272262"/>
              </a:solidFill>
              <a:latin typeface="Arial"/>
              <a:cs typeface="Arial"/>
            </a:rPr>
            <a:pPr algn="ctr"/>
            <a:t> </a:t>
          </a:fld>
          <a:endParaRPr lang="en-US" sz="1100" b="1">
            <a:solidFill>
              <a:srgbClr val="272262"/>
            </a:solidFill>
          </a:endParaRPr>
        </a:p>
      </cdr:txBody>
    </cdr:sp>
  </cdr:relSizeAnchor>
  <cdr:relSizeAnchor xmlns:cdr="http://schemas.openxmlformats.org/drawingml/2006/chartDrawing">
    <cdr:from>
      <cdr:x>0.00404</cdr:x>
      <cdr:y>0.17784</cdr:y>
    </cdr:from>
    <cdr:to>
      <cdr:x>0.26312</cdr:x>
      <cdr:y>0.3067</cdr:y>
    </cdr:to>
    <cdr:sp macro="" textlink="ChartData!$K$704">
      <cdr:nvSpPr>
        <cdr:cNvPr id="4" name="TextBox 1">
          <a:extLst xmlns:a="http://schemas.openxmlformats.org/drawingml/2006/main">
            <a:ext uri="{FF2B5EF4-FFF2-40B4-BE49-F238E27FC236}">
              <a16:creationId xmlns:a16="http://schemas.microsoft.com/office/drawing/2014/main" id="{49D9B105-A14B-4916-9E06-25ECFF4E48C7}"/>
            </a:ext>
          </a:extLst>
        </cdr:cNvPr>
        <cdr:cNvSpPr txBox="1"/>
      </cdr:nvSpPr>
      <cdr:spPr>
        <a:xfrm xmlns:a="http://schemas.openxmlformats.org/drawingml/2006/main">
          <a:off x="21472" y="657241"/>
          <a:ext cx="1376998" cy="4762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5E64423-6BE7-4685-95C7-F11D40BAB31B}" type="TxLink">
            <a:rPr lang="en-US" sz="1000" b="1" i="0" u="none" strike="noStrike">
              <a:solidFill>
                <a:schemeClr val="accent4">
                  <a:lumMod val="50000"/>
                </a:schemeClr>
              </a:solidFill>
              <a:latin typeface="Arial"/>
              <a:cs typeface="Arial"/>
            </a:rPr>
            <a:pPr algn="l"/>
            <a:t>Number of refunds approved</a:t>
          </a:fld>
          <a:endParaRPr lang="en-US" sz="1100" b="1">
            <a:solidFill>
              <a:schemeClr val="accent4">
                <a:lumMod val="50000"/>
              </a:schemeClr>
            </a:solidFill>
          </a:endParaRPr>
        </a:p>
      </cdr:txBody>
    </cdr:sp>
  </cdr:relSizeAnchor>
  <cdr:relSizeAnchor xmlns:cdr="http://schemas.openxmlformats.org/drawingml/2006/chartDrawing">
    <cdr:from>
      <cdr:x>0.6387</cdr:x>
      <cdr:y>0.18299</cdr:y>
    </cdr:from>
    <cdr:to>
      <cdr:x>0.9878</cdr:x>
      <cdr:y>0.2964</cdr:y>
    </cdr:to>
    <cdr:sp macro="" textlink="ChartData!$K$705">
      <cdr:nvSpPr>
        <cdr:cNvPr id="5" name="TextBox 1">
          <a:extLst xmlns:a="http://schemas.openxmlformats.org/drawingml/2006/main">
            <a:ext uri="{FF2B5EF4-FFF2-40B4-BE49-F238E27FC236}">
              <a16:creationId xmlns:a16="http://schemas.microsoft.com/office/drawing/2014/main" id="{95ABB3F1-904D-476A-97B0-25F1F30BEBA9}"/>
            </a:ext>
          </a:extLst>
        </cdr:cNvPr>
        <cdr:cNvSpPr txBox="1"/>
      </cdr:nvSpPr>
      <cdr:spPr>
        <a:xfrm xmlns:a="http://schemas.openxmlformats.org/drawingml/2006/main">
          <a:off x="3394659" y="676264"/>
          <a:ext cx="1855449" cy="4191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88453562-157C-4631-AF6B-AD40BFEFEAB1}" type="TxLink">
            <a:rPr lang="en-US" sz="1000" b="1" i="0" u="none" strike="noStrike">
              <a:solidFill>
                <a:srgbClr val="272262"/>
              </a:solidFill>
              <a:latin typeface="Arial"/>
              <a:cs typeface="Arial"/>
            </a:rPr>
            <a:pPr algn="r"/>
            <a:t>Value of refunds approved (£ millions)</a:t>
          </a:fld>
          <a:endParaRPr lang="en-US" sz="1100" b="1">
            <a:solidFill>
              <a:srgbClr val="272262"/>
            </a:solidFill>
          </a:endParaRPr>
        </a:p>
      </cdr:txBody>
    </cdr:sp>
  </cdr:relSizeAnchor>
  <cdr:relSizeAnchor xmlns:cdr="http://schemas.openxmlformats.org/drawingml/2006/chartDrawing">
    <cdr:from>
      <cdr:x>0</cdr:x>
      <cdr:y>0.00208</cdr:y>
    </cdr:from>
    <cdr:to>
      <cdr:x>1</cdr:x>
      <cdr:y>0.19588</cdr:y>
    </cdr:to>
    <cdr:sp macro="" textlink="ChartData!$J$700">
      <cdr:nvSpPr>
        <cdr:cNvPr id="6" name="TextBox 5">
          <a:extLst xmlns:a="http://schemas.openxmlformats.org/drawingml/2006/main">
            <a:ext uri="{FF2B5EF4-FFF2-40B4-BE49-F238E27FC236}">
              <a16:creationId xmlns:a16="http://schemas.microsoft.com/office/drawing/2014/main" id="{7CD65886-8C15-43D3-A3BE-C221B6EB92CE}"/>
            </a:ext>
          </a:extLst>
        </cdr:cNvPr>
        <cdr:cNvSpPr txBox="1"/>
      </cdr:nvSpPr>
      <cdr:spPr>
        <a:xfrm xmlns:a="http://schemas.openxmlformats.org/drawingml/2006/main">
          <a:off x="0" y="7687"/>
          <a:ext cx="5314950" cy="7162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EADA4B1-9277-4B4F-8994-414807C81498}" type="TxLink">
            <a:rPr lang="en-US" sz="1350" b="1" i="0" u="none" strike="noStrike">
              <a:solidFill>
                <a:sysClr val="windowText" lastClr="000000"/>
              </a:solidFill>
              <a:latin typeface="Arial"/>
              <a:cs typeface="Arial"/>
            </a:rPr>
            <a:pPr/>
            <a:t>Figure 6.2  Refunds of higher rates residential issued for transactions effective from April 2018 to March 2021, by year the refund was approved</a:t>
          </a:fld>
          <a:endParaRPr lang="en-US" sz="1350">
            <a:solidFill>
              <a:sysClr val="windowText" lastClr="000000"/>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38101</xdr:colOff>
      <xdr:row>723</xdr:row>
      <xdr:rowOff>19050</xdr:rowOff>
    </xdr:from>
    <xdr:to>
      <xdr:col>8</xdr:col>
      <xdr:colOff>453391</xdr:colOff>
      <xdr:row>746</xdr:row>
      <xdr:rowOff>150495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53340</xdr:colOff>
      <xdr:row>423</xdr:row>
      <xdr:rowOff>9525</xdr:rowOff>
    </xdr:from>
    <xdr:to>
      <xdr:col>8</xdr:col>
      <xdr:colOff>420052</xdr:colOff>
      <xdr:row>446</xdr:row>
      <xdr:rowOff>148590</xdr:rowOff>
    </xdr:to>
    <xdr:graphicFrame macro="">
      <xdr:nvGraphicFramePr>
        <xdr:cNvPr id="3" name="Chart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38100</xdr:colOff>
      <xdr:row>513</xdr:row>
      <xdr:rowOff>0</xdr:rowOff>
    </xdr:from>
    <xdr:ext cx="5334000" cy="5133975"/>
    <xdr:graphicFrame macro="">
      <xdr:nvGraphicFramePr>
        <xdr:cNvPr id="4"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0</xdr:col>
      <xdr:colOff>0</xdr:colOff>
      <xdr:row>209</xdr:row>
      <xdr:rowOff>133350</xdr:rowOff>
    </xdr:from>
    <xdr:ext cx="5332095" cy="5029199"/>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0</xdr:col>
      <xdr:colOff>51435</xdr:colOff>
      <xdr:row>267</xdr:row>
      <xdr:rowOff>161924</xdr:rowOff>
    </xdr:from>
    <xdr:to>
      <xdr:col>8</xdr:col>
      <xdr:colOff>419100</xdr:colOff>
      <xdr:row>291</xdr:row>
      <xdr:rowOff>110489</xdr:rowOff>
    </xdr:to>
    <xdr:graphicFrame macro="">
      <xdr:nvGraphicFramePr>
        <xdr:cNvPr id="6" name="Chart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47624</xdr:colOff>
      <xdr:row>155</xdr:row>
      <xdr:rowOff>9525</xdr:rowOff>
    </xdr:from>
    <xdr:ext cx="5324475" cy="4705350"/>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0</xdr:col>
      <xdr:colOff>38100</xdr:colOff>
      <xdr:row>542</xdr:row>
      <xdr:rowOff>60959</xdr:rowOff>
    </xdr:from>
    <xdr:ext cx="5343525" cy="5568316"/>
    <xdr:graphicFrame macro="">
      <xdr:nvGraphicFramePr>
        <xdr:cNvPr id="8" name="Chart 1">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0</xdr:col>
      <xdr:colOff>41910</xdr:colOff>
      <xdr:row>572</xdr:row>
      <xdr:rowOff>0</xdr:rowOff>
    </xdr:from>
    <xdr:ext cx="5316855" cy="3733800"/>
    <xdr:graphicFrame macro="">
      <xdr:nvGraphicFramePr>
        <xdr:cNvPr id="9" name="Chart 1">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0</xdr:col>
      <xdr:colOff>41910</xdr:colOff>
      <xdr:row>596</xdr:row>
      <xdr:rowOff>161924</xdr:rowOff>
    </xdr:from>
    <xdr:ext cx="5353050" cy="4133851"/>
    <xdr:graphicFrame macro="">
      <xdr:nvGraphicFramePr>
        <xdr:cNvPr id="10" name="Chart 1">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0</xdr:col>
      <xdr:colOff>47625</xdr:colOff>
      <xdr:row>394</xdr:row>
      <xdr:rowOff>152400</xdr:rowOff>
    </xdr:from>
    <xdr:ext cx="5314950" cy="4524375"/>
    <xdr:graphicFrame macro="">
      <xdr:nvGraphicFramePr>
        <xdr:cNvPr id="11" name="Chart 1">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twoCellAnchor editAs="oneCell">
    <xdr:from>
      <xdr:col>0</xdr:col>
      <xdr:colOff>13335</xdr:colOff>
      <xdr:row>369</xdr:row>
      <xdr:rowOff>0</xdr:rowOff>
    </xdr:from>
    <xdr:to>
      <xdr:col>8</xdr:col>
      <xdr:colOff>416242</xdr:colOff>
      <xdr:row>392</xdr:row>
      <xdr:rowOff>78106</xdr:rowOff>
    </xdr:to>
    <xdr:graphicFrame macro="">
      <xdr:nvGraphicFramePr>
        <xdr:cNvPr id="12" name="Chart 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0</xdr:col>
      <xdr:colOff>22860</xdr:colOff>
      <xdr:row>2</xdr:row>
      <xdr:rowOff>200024</xdr:rowOff>
    </xdr:from>
    <xdr:ext cx="5339715" cy="4257675"/>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oneCellAnchor>
    <xdr:from>
      <xdr:col>0</xdr:col>
      <xdr:colOff>30480</xdr:colOff>
      <xdr:row>239</xdr:row>
      <xdr:rowOff>9526</xdr:rowOff>
    </xdr:from>
    <xdr:ext cx="5351145" cy="4381500"/>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oneCellAnchor>
  <xdr:oneCellAnchor>
    <xdr:from>
      <xdr:col>0</xdr:col>
      <xdr:colOff>38100</xdr:colOff>
      <xdr:row>293</xdr:row>
      <xdr:rowOff>28575</xdr:rowOff>
    </xdr:from>
    <xdr:ext cx="5314950" cy="4139565"/>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oneCellAnchor>
  <xdr:oneCellAnchor>
    <xdr:from>
      <xdr:col>0</xdr:col>
      <xdr:colOff>41910</xdr:colOff>
      <xdr:row>624</xdr:row>
      <xdr:rowOff>0</xdr:rowOff>
    </xdr:from>
    <xdr:ext cx="5328286" cy="4419599"/>
    <xdr:graphicFrame macro="">
      <xdr:nvGraphicFramePr>
        <xdr:cNvPr id="16" name="Chart 1">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oneCellAnchor>
  <xdr:oneCellAnchor>
    <xdr:from>
      <xdr:col>0</xdr:col>
      <xdr:colOff>22860</xdr:colOff>
      <xdr:row>647</xdr:row>
      <xdr:rowOff>9526</xdr:rowOff>
    </xdr:from>
    <xdr:ext cx="5328285" cy="4486274"/>
    <xdr:graphicFrame macro="">
      <xdr:nvGraphicFramePr>
        <xdr:cNvPr id="17" name="Chart 1">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oneCellAnchor>
  <xdr:oneCellAnchor>
    <xdr:from>
      <xdr:col>0</xdr:col>
      <xdr:colOff>47625</xdr:colOff>
      <xdr:row>699</xdr:row>
      <xdr:rowOff>19050</xdr:rowOff>
    </xdr:from>
    <xdr:ext cx="5314950" cy="3695700"/>
    <xdr:graphicFrame macro="">
      <xdr:nvGraphicFramePr>
        <xdr:cNvPr id="18" name="Chart 1">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oneCellAnchor>
  <xdr:oneCellAnchor>
    <xdr:from>
      <xdr:col>0</xdr:col>
      <xdr:colOff>38100</xdr:colOff>
      <xdr:row>748</xdr:row>
      <xdr:rowOff>19049</xdr:rowOff>
    </xdr:from>
    <xdr:ext cx="5343525" cy="6391275"/>
    <xdr:graphicFrame macro="">
      <xdr:nvGraphicFramePr>
        <xdr:cNvPr id="19" name="Chart 1">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oneCellAnchor>
  <xdr:oneCellAnchor>
    <xdr:from>
      <xdr:col>0</xdr:col>
      <xdr:colOff>41910</xdr:colOff>
      <xdr:row>830</xdr:row>
      <xdr:rowOff>9525</xdr:rowOff>
    </xdr:from>
    <xdr:ext cx="5322570" cy="6419850"/>
    <xdr:graphicFrame macro="">
      <xdr:nvGraphicFramePr>
        <xdr:cNvPr id="20" name="Chart 1">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oneCellAnchor>
  <xdr:oneCellAnchor>
    <xdr:from>
      <xdr:col>0</xdr:col>
      <xdr:colOff>47625</xdr:colOff>
      <xdr:row>872</xdr:row>
      <xdr:rowOff>7619</xdr:rowOff>
    </xdr:from>
    <xdr:ext cx="5314950" cy="6221731"/>
    <xdr:graphicFrame macro="">
      <xdr:nvGraphicFramePr>
        <xdr:cNvPr id="21" name="Chart 1">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oneCellAnchor>
  <xdr:oneCellAnchor>
    <xdr:from>
      <xdr:col>0</xdr:col>
      <xdr:colOff>28575</xdr:colOff>
      <xdr:row>911</xdr:row>
      <xdr:rowOff>1904</xdr:rowOff>
    </xdr:from>
    <xdr:ext cx="5324475" cy="6379846"/>
    <xdr:graphicFrame macro="">
      <xdr:nvGraphicFramePr>
        <xdr:cNvPr id="22" name="Chart 1">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oneCellAnchor>
  <xdr:oneCellAnchor>
    <xdr:from>
      <xdr:col>0</xdr:col>
      <xdr:colOff>45720</xdr:colOff>
      <xdr:row>974</xdr:row>
      <xdr:rowOff>161924</xdr:rowOff>
    </xdr:from>
    <xdr:ext cx="5330190" cy="4543426"/>
    <xdr:graphicFrame macro="">
      <xdr:nvGraphicFramePr>
        <xdr:cNvPr id="23" name="Chart 22">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oneCellAnchor>
  <xdr:oneCellAnchor>
    <xdr:from>
      <xdr:col>0</xdr:col>
      <xdr:colOff>43815</xdr:colOff>
      <xdr:row>999</xdr:row>
      <xdr:rowOff>152399</xdr:rowOff>
    </xdr:from>
    <xdr:ext cx="5366385" cy="3952875"/>
    <xdr:graphicFrame macro="">
      <xdr:nvGraphicFramePr>
        <xdr:cNvPr id="24" name="Chart 23">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oneCellAnchor>
  <xdr:twoCellAnchor editAs="oneCell">
    <xdr:from>
      <xdr:col>0</xdr:col>
      <xdr:colOff>28575</xdr:colOff>
      <xdr:row>951</xdr:row>
      <xdr:rowOff>1</xdr:rowOff>
    </xdr:from>
    <xdr:to>
      <xdr:col>8</xdr:col>
      <xdr:colOff>416242</xdr:colOff>
      <xdr:row>972</xdr:row>
      <xdr:rowOff>78106</xdr:rowOff>
    </xdr:to>
    <xdr:graphicFrame macro="">
      <xdr:nvGraphicFramePr>
        <xdr:cNvPr id="25" name="Chart 24">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oneCellAnchor>
    <xdr:from>
      <xdr:col>0</xdr:col>
      <xdr:colOff>47625</xdr:colOff>
      <xdr:row>182</xdr:row>
      <xdr:rowOff>0</xdr:rowOff>
    </xdr:from>
    <xdr:ext cx="5305425" cy="4410074"/>
    <xdr:graphicFrame macro="">
      <xdr:nvGraphicFramePr>
        <xdr:cNvPr id="26" name="Chart 25">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oneCellAnchor>
  <xdr:twoCellAnchor editAs="oneCell">
    <xdr:from>
      <xdr:col>0</xdr:col>
      <xdr:colOff>38101</xdr:colOff>
      <xdr:row>1049</xdr:row>
      <xdr:rowOff>38100</xdr:rowOff>
    </xdr:from>
    <xdr:to>
      <xdr:col>8</xdr:col>
      <xdr:colOff>415291</xdr:colOff>
      <xdr:row>1070</xdr:row>
      <xdr:rowOff>34290</xdr:rowOff>
    </xdr:to>
    <xdr:graphicFrame macro="">
      <xdr:nvGraphicFramePr>
        <xdr:cNvPr id="27" name="Chart 1">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0</xdr:col>
      <xdr:colOff>57150</xdr:colOff>
      <xdr:row>1075</xdr:row>
      <xdr:rowOff>38099</xdr:rowOff>
    </xdr:from>
    <xdr:to>
      <xdr:col>8</xdr:col>
      <xdr:colOff>422910</xdr:colOff>
      <xdr:row>1097</xdr:row>
      <xdr:rowOff>1905</xdr:rowOff>
    </xdr:to>
    <xdr:graphicFrame macro="">
      <xdr:nvGraphicFramePr>
        <xdr:cNvPr id="28" name="Chart 1">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oneCellAnchor>
    <xdr:from>
      <xdr:col>0</xdr:col>
      <xdr:colOff>51436</xdr:colOff>
      <xdr:row>450</xdr:row>
      <xdr:rowOff>19050</xdr:rowOff>
    </xdr:from>
    <xdr:ext cx="5334000" cy="5543550"/>
    <xdr:graphicFrame macro="">
      <xdr:nvGraphicFramePr>
        <xdr:cNvPr id="29" name="Chart 1">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oneCellAnchor>
  <xdr:oneCellAnchor>
    <xdr:from>
      <xdr:col>0</xdr:col>
      <xdr:colOff>38100</xdr:colOff>
      <xdr:row>482</xdr:row>
      <xdr:rowOff>123825</xdr:rowOff>
    </xdr:from>
    <xdr:ext cx="5324475" cy="5505449"/>
    <xdr:graphicFrame macro="">
      <xdr:nvGraphicFramePr>
        <xdr:cNvPr id="30" name="Chart 1">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oneCellAnchor>
  <xdr:twoCellAnchor editAs="oneCell">
    <xdr:from>
      <xdr:col>0</xdr:col>
      <xdr:colOff>38100</xdr:colOff>
      <xdr:row>62</xdr:row>
      <xdr:rowOff>144779</xdr:rowOff>
    </xdr:from>
    <xdr:to>
      <xdr:col>8</xdr:col>
      <xdr:colOff>453391</xdr:colOff>
      <xdr:row>89</xdr:row>
      <xdr:rowOff>156210</xdr:rowOff>
    </xdr:to>
    <xdr:graphicFrame macro="">
      <xdr:nvGraphicFramePr>
        <xdr:cNvPr id="31" name="Chart 30">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0</xdr:col>
      <xdr:colOff>38101</xdr:colOff>
      <xdr:row>91</xdr:row>
      <xdr:rowOff>9525</xdr:rowOff>
    </xdr:from>
    <xdr:to>
      <xdr:col>8</xdr:col>
      <xdr:colOff>419101</xdr:colOff>
      <xdr:row>116</xdr:row>
      <xdr:rowOff>34290</xdr:rowOff>
    </xdr:to>
    <xdr:graphicFrame macro="">
      <xdr:nvGraphicFramePr>
        <xdr:cNvPr id="32" name="Chart 31">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0</xdr:col>
      <xdr:colOff>62866</xdr:colOff>
      <xdr:row>120</xdr:row>
      <xdr:rowOff>19050</xdr:rowOff>
    </xdr:from>
    <xdr:to>
      <xdr:col>8</xdr:col>
      <xdr:colOff>453391</xdr:colOff>
      <xdr:row>153</xdr:row>
      <xdr:rowOff>3810</xdr:rowOff>
    </xdr:to>
    <xdr:graphicFrame macro="">
      <xdr:nvGraphicFramePr>
        <xdr:cNvPr id="33" name="Chart 32">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oneCellAnchor>
    <xdr:from>
      <xdr:col>0</xdr:col>
      <xdr:colOff>0</xdr:colOff>
      <xdr:row>1025</xdr:row>
      <xdr:rowOff>0</xdr:rowOff>
    </xdr:from>
    <xdr:ext cx="5335906" cy="3638550"/>
    <xdr:graphicFrame macro="">
      <xdr:nvGraphicFramePr>
        <xdr:cNvPr id="34" name="Chart 1">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oneCellAnchor>
  <xdr:oneCellAnchor>
    <xdr:from>
      <xdr:col>0</xdr:col>
      <xdr:colOff>41911</xdr:colOff>
      <xdr:row>673</xdr:row>
      <xdr:rowOff>180974</xdr:rowOff>
    </xdr:from>
    <xdr:ext cx="5345430" cy="3876675"/>
    <xdr:graphicFrame macro="">
      <xdr:nvGraphicFramePr>
        <xdr:cNvPr id="35" name="Chart 1">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oneCellAnchor>
  <xdr:oneCellAnchor>
    <xdr:from>
      <xdr:col>0</xdr:col>
      <xdr:colOff>9525</xdr:colOff>
      <xdr:row>343</xdr:row>
      <xdr:rowOff>142875</xdr:rowOff>
    </xdr:from>
    <xdr:ext cx="5314950" cy="3962401"/>
    <xdr:graphicFrame macro="">
      <xdr:nvGraphicFramePr>
        <xdr:cNvPr id="36" name="Chart 1">
          <a:extLst>
            <a:ext uri="{FF2B5EF4-FFF2-40B4-BE49-F238E27FC236}">
              <a16:creationId xmlns:a16="http://schemas.microsoft.com/office/drawing/2014/main"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oneCellAnchor>
  <xdr:oneCellAnchor>
    <xdr:from>
      <xdr:col>0</xdr:col>
      <xdr:colOff>38100</xdr:colOff>
      <xdr:row>789</xdr:row>
      <xdr:rowOff>19049</xdr:rowOff>
    </xdr:from>
    <xdr:ext cx="5343525" cy="6496051"/>
    <xdr:graphicFrame macro="">
      <xdr:nvGraphicFramePr>
        <xdr:cNvPr id="37" name="Chart 1">
          <a:extLst>
            <a:ext uri="{FF2B5EF4-FFF2-40B4-BE49-F238E27FC236}">
              <a16:creationId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oneCellAnchor>
</xdr:wsDr>
</file>

<file path=xl/drawings/drawing20.xml><?xml version="1.0" encoding="utf-8"?>
<c:userShapes xmlns:c="http://schemas.openxmlformats.org/drawingml/2006/chart">
  <cdr:relSizeAnchor xmlns:cdr="http://schemas.openxmlformats.org/drawingml/2006/chartDrawing">
    <cdr:from>
      <cdr:x>0.73809</cdr:x>
      <cdr:y>0.06264</cdr:y>
    </cdr:from>
    <cdr:to>
      <cdr:x>1</cdr:x>
      <cdr:y>0.14267</cdr:y>
    </cdr:to>
    <cdr:sp macro="" textlink="ChartData!$J$779">
      <cdr:nvSpPr>
        <cdr:cNvPr id="3" name="TextBox 2">
          <a:extLst xmlns:a="http://schemas.openxmlformats.org/drawingml/2006/main">
            <a:ext uri="{FF2B5EF4-FFF2-40B4-BE49-F238E27FC236}">
              <a16:creationId xmlns:a16="http://schemas.microsoft.com/office/drawing/2014/main" id="{B8CBD575-59B2-401A-8A78-0C990BA19C78}"/>
            </a:ext>
          </a:extLst>
        </cdr:cNvPr>
        <cdr:cNvSpPr txBox="1"/>
      </cdr:nvSpPr>
      <cdr:spPr>
        <a:xfrm xmlns:a="http://schemas.openxmlformats.org/drawingml/2006/main">
          <a:off x="3944003" y="361319"/>
          <a:ext cx="1399522" cy="461641"/>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fld id="{6AA0F05D-6275-4CAC-9986-73F80220C9FE}" type="TxLink">
            <a:rPr lang="en-US" sz="1000" b="0" i="0" u="none" strike="noStrike">
              <a:solidFill>
                <a:srgbClr val="000000"/>
              </a:solidFill>
              <a:latin typeface="Arial"/>
              <a:cs typeface="Arial"/>
            </a:rPr>
            <a:pPr/>
            <a:t>Wales average</a:t>
          </a:fld>
          <a:endParaRPr lang="en-US" sz="1100" b="0">
            <a:solidFill>
              <a:srgbClr val="F8A500"/>
            </a:solidFill>
          </a:endParaRPr>
        </a:p>
      </cdr:txBody>
    </cdr:sp>
  </cdr:relSizeAnchor>
  <cdr:relSizeAnchor xmlns:cdr="http://schemas.openxmlformats.org/drawingml/2006/chartDrawing">
    <cdr:from>
      <cdr:x>0.5685</cdr:x>
      <cdr:y>0.1386</cdr:y>
    </cdr:from>
    <cdr:to>
      <cdr:x>0.57137</cdr:x>
      <cdr:y>0.85842</cdr:y>
    </cdr:to>
    <cdr:cxnSp macro="">
      <cdr:nvCxnSpPr>
        <cdr:cNvPr id="4" name="Straight Connector 3">
          <a:extLst xmlns:a="http://schemas.openxmlformats.org/drawingml/2006/main">
            <a:ext uri="{FF2B5EF4-FFF2-40B4-BE49-F238E27FC236}">
              <a16:creationId xmlns:a16="http://schemas.microsoft.com/office/drawing/2014/main" id="{7D678B08-7967-4B99-BFAE-F89E8187C9A4}"/>
            </a:ext>
          </a:extLst>
        </cdr:cNvPr>
        <cdr:cNvCxnSpPr>
          <a:cxnSpLocks xmlns:a="http://schemas.openxmlformats.org/drawingml/2006/main" noChangeAspect="1"/>
        </cdr:cNvCxnSpPr>
      </cdr:nvCxnSpPr>
      <cdr:spPr>
        <a:xfrm xmlns:a="http://schemas.openxmlformats.org/drawingml/2006/main">
          <a:off x="3037783" y="885833"/>
          <a:ext cx="15336" cy="4600567"/>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0.61204</cdr:x>
      <cdr:y>0.10669</cdr:y>
    </cdr:from>
    <cdr:to>
      <cdr:x>0.72362</cdr:x>
      <cdr:y>0.10669</cdr:y>
    </cdr:to>
    <cdr:cxnSp macro="">
      <cdr:nvCxnSpPr>
        <cdr:cNvPr id="5" name="Straight Connector 4">
          <a:extLst xmlns:a="http://schemas.openxmlformats.org/drawingml/2006/main">
            <a:ext uri="{FF2B5EF4-FFF2-40B4-BE49-F238E27FC236}">
              <a16:creationId xmlns:a16="http://schemas.microsoft.com/office/drawing/2014/main" id="{42704F7D-E6FF-47D1-B0B3-5D7737011874}"/>
            </a:ext>
          </a:extLst>
        </cdr:cNvPr>
        <cdr:cNvCxnSpPr>
          <a:cxnSpLocks xmlns:a="http://schemas.openxmlformats.org/drawingml/2006/main" noChangeAspect="1"/>
        </cdr:cNvCxnSpPr>
      </cdr:nvCxnSpPr>
      <cdr:spPr>
        <a:xfrm xmlns:a="http://schemas.openxmlformats.org/drawingml/2006/main" flipH="1">
          <a:off x="3270474" y="615421"/>
          <a:ext cx="596231" cy="0"/>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cdr:x>
      <cdr:y>0</cdr:y>
    </cdr:from>
    <cdr:to>
      <cdr:x>0.9972</cdr:x>
      <cdr:y>0.09836</cdr:y>
    </cdr:to>
    <cdr:sp macro="" textlink="ChartData!$J$749">
      <cdr:nvSpPr>
        <cdr:cNvPr id="12" name="TextBox 11">
          <a:extLst xmlns:a="http://schemas.openxmlformats.org/drawingml/2006/main">
            <a:ext uri="{FF2B5EF4-FFF2-40B4-BE49-F238E27FC236}">
              <a16:creationId xmlns:a16="http://schemas.microsoft.com/office/drawing/2014/main" id="{5FFB015C-583F-4359-89A1-CBE0CC05CCE2}"/>
            </a:ext>
          </a:extLst>
        </cdr:cNvPr>
        <cdr:cNvSpPr txBox="1"/>
      </cdr:nvSpPr>
      <cdr:spPr>
        <a:xfrm xmlns:a="http://schemas.openxmlformats.org/drawingml/2006/main">
          <a:off x="37405" y="0"/>
          <a:ext cx="5291158" cy="628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A6B6ED4-C955-45CB-B9D8-B2596AEE1A92}" type="TxLink">
            <a:rPr lang="en-US" sz="1350" b="1" i="0" u="none" strike="noStrike">
              <a:solidFill>
                <a:sysClr val="windowText" lastClr="000000"/>
              </a:solidFill>
              <a:latin typeface="Arial"/>
              <a:cs typeface="Arial"/>
            </a:rPr>
            <a:pPr/>
            <a:t>Figure 8.1  Tax due per residential transaction (£), by local authority, April 2020 to March 2021 ¹ </a:t>
          </a:fld>
          <a:endParaRPr lang="en-US" sz="1350">
            <a:solidFill>
              <a:sysClr val="windowText" lastClr="000000"/>
            </a:solidFill>
          </a:endParaRPr>
        </a:p>
      </cdr:txBody>
    </cdr:sp>
  </cdr:relSizeAnchor>
  <cdr:relSizeAnchor xmlns:cdr="http://schemas.openxmlformats.org/drawingml/2006/chartDrawing">
    <cdr:from>
      <cdr:x>0.00178</cdr:x>
      <cdr:y>0.9599</cdr:y>
    </cdr:from>
    <cdr:to>
      <cdr:x>1</cdr:x>
      <cdr:y>1</cdr:y>
    </cdr:to>
    <cdr:sp macro="" textlink="ChartData!#REF!">
      <cdr:nvSpPr>
        <cdr:cNvPr id="2" name="TextBox 1">
          <a:extLst xmlns:a="http://schemas.openxmlformats.org/drawingml/2006/main">
            <a:ext uri="{FF2B5EF4-FFF2-40B4-BE49-F238E27FC236}">
              <a16:creationId xmlns:a16="http://schemas.microsoft.com/office/drawing/2014/main" id="{35C8E64F-4D24-4D67-B733-C24F6E871221}"/>
            </a:ext>
          </a:extLst>
        </cdr:cNvPr>
        <cdr:cNvSpPr txBox="1"/>
      </cdr:nvSpPr>
      <cdr:spPr>
        <a:xfrm xmlns:a="http://schemas.openxmlformats.org/drawingml/2006/main">
          <a:off x="22860" y="5654040"/>
          <a:ext cx="5334000" cy="2362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65C9B59-CE52-456B-9FE4-50F7DA879CB7}" type="TxLink">
            <a:rPr lang="en-US" sz="1000" b="0" i="0" u="none" strike="noStrike">
              <a:solidFill>
                <a:sysClr val="windowText" lastClr="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0.93294</cdr:y>
    </cdr:from>
    <cdr:to>
      <cdr:x>1</cdr:x>
      <cdr:y>1</cdr:y>
    </cdr:to>
    <cdr:sp macro="" textlink="ChartData!$J$781">
      <cdr:nvSpPr>
        <cdr:cNvPr id="9" name="TextBox 1">
          <a:extLst xmlns:a="http://schemas.openxmlformats.org/drawingml/2006/main">
            <a:ext uri="{FF2B5EF4-FFF2-40B4-BE49-F238E27FC236}">
              <a16:creationId xmlns:a16="http://schemas.microsoft.com/office/drawing/2014/main" id="{36761A4B-A464-4FA7-894E-9AE2C808D0F1}"/>
            </a:ext>
          </a:extLst>
        </cdr:cNvPr>
        <cdr:cNvSpPr txBox="1"/>
      </cdr:nvSpPr>
      <cdr:spPr>
        <a:xfrm xmlns:a="http://schemas.openxmlformats.org/drawingml/2006/main">
          <a:off x="0" y="5962651"/>
          <a:ext cx="5343525" cy="428624"/>
        </a:xfrm>
        <a:prstGeom xmlns:a="http://schemas.openxmlformats.org/drawingml/2006/main" prst="rect">
          <a:avLst/>
        </a:prstGeom>
        <a:noFill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81790CD-E344-4C71-96F9-7B2EFE3935A7}"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b="0">
            <a:solidFill>
              <a:srgbClr val="F8A500"/>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0.52233</cdr:x>
      <cdr:y>0.13005</cdr:y>
    </cdr:from>
    <cdr:to>
      <cdr:x>0.525</cdr:x>
      <cdr:y>0.79822</cdr:y>
    </cdr:to>
    <cdr:cxnSp macro="">
      <cdr:nvCxnSpPr>
        <cdr:cNvPr id="2" name="Straight Connector 1">
          <a:extLst xmlns:a="http://schemas.openxmlformats.org/drawingml/2006/main">
            <a:ext uri="{FF2B5EF4-FFF2-40B4-BE49-F238E27FC236}">
              <a16:creationId xmlns:a16="http://schemas.microsoft.com/office/drawing/2014/main" id="{85B28F0A-B67C-4A3C-B1FE-169849B8AE84}"/>
            </a:ext>
          </a:extLst>
        </cdr:cNvPr>
        <cdr:cNvCxnSpPr>
          <a:cxnSpLocks xmlns:a="http://schemas.openxmlformats.org/drawingml/2006/main" noChangeAspect="1"/>
        </cdr:cNvCxnSpPr>
      </cdr:nvCxnSpPr>
      <cdr:spPr>
        <a:xfrm xmlns:a="http://schemas.openxmlformats.org/drawingml/2006/main">
          <a:off x="2780162" y="834925"/>
          <a:ext cx="14212" cy="4289551"/>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0.63263</cdr:x>
      <cdr:y>0.09546</cdr:y>
    </cdr:from>
    <cdr:to>
      <cdr:x>0.74421</cdr:x>
      <cdr:y>0.09546</cdr:y>
    </cdr:to>
    <cdr:cxnSp macro="">
      <cdr:nvCxnSpPr>
        <cdr:cNvPr id="4" name="Straight Connector 3">
          <a:extLst xmlns:a="http://schemas.openxmlformats.org/drawingml/2006/main">
            <a:ext uri="{FF2B5EF4-FFF2-40B4-BE49-F238E27FC236}">
              <a16:creationId xmlns:a16="http://schemas.microsoft.com/office/drawing/2014/main" id="{0475A1ED-5F66-4E93-8869-BC136FF30D16}"/>
            </a:ext>
          </a:extLst>
        </cdr:cNvPr>
        <cdr:cNvCxnSpPr>
          <a:cxnSpLocks xmlns:a="http://schemas.openxmlformats.org/drawingml/2006/main" noChangeAspect="1"/>
        </cdr:cNvCxnSpPr>
      </cdr:nvCxnSpPr>
      <cdr:spPr>
        <a:xfrm xmlns:a="http://schemas.openxmlformats.org/drawingml/2006/main" flipH="1">
          <a:off x="3367223" y="612866"/>
          <a:ext cx="593892" cy="0"/>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0.75592</cdr:x>
      <cdr:y>0.07418</cdr:y>
    </cdr:from>
    <cdr:to>
      <cdr:x>1</cdr:x>
      <cdr:y>0.13768</cdr:y>
    </cdr:to>
    <cdr:sp macro="" textlink="ChartData!$J$863">
      <cdr:nvSpPr>
        <cdr:cNvPr id="6" name="TextBox 5">
          <a:extLst xmlns:a="http://schemas.openxmlformats.org/drawingml/2006/main">
            <a:ext uri="{FF2B5EF4-FFF2-40B4-BE49-F238E27FC236}">
              <a16:creationId xmlns:a16="http://schemas.microsoft.com/office/drawing/2014/main" id="{F241E791-90B0-4835-81D2-27484A4CBD0F}"/>
            </a:ext>
          </a:extLst>
        </cdr:cNvPr>
        <cdr:cNvSpPr txBox="1"/>
      </cdr:nvSpPr>
      <cdr:spPr>
        <a:xfrm xmlns:a="http://schemas.openxmlformats.org/drawingml/2006/main">
          <a:off x="4023437" y="476250"/>
          <a:ext cx="1299133" cy="4076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F7236D8-664A-40F3-A289-AD1754CF7D74}" type="TxLink">
            <a:rPr lang="en-US" sz="1000" b="0" i="0" u="none" strike="noStrike">
              <a:solidFill>
                <a:srgbClr val="000000"/>
              </a:solidFill>
              <a:latin typeface="Arial"/>
              <a:cs typeface="Arial"/>
            </a:rPr>
            <a:pPr/>
            <a:t>Wales average</a:t>
          </a:fld>
          <a:endParaRPr lang="en-US" sz="1100" b="0"/>
        </a:p>
      </cdr:txBody>
    </cdr:sp>
  </cdr:relSizeAnchor>
  <cdr:relSizeAnchor xmlns:cdr="http://schemas.openxmlformats.org/drawingml/2006/chartDrawing">
    <cdr:from>
      <cdr:x>0.00279</cdr:x>
      <cdr:y>0.00628</cdr:y>
    </cdr:from>
    <cdr:to>
      <cdr:x>0.99721</cdr:x>
      <cdr:y>0.08605</cdr:y>
    </cdr:to>
    <cdr:sp macro="" textlink="ChartData!$J$831">
      <cdr:nvSpPr>
        <cdr:cNvPr id="7" name="TextBox 6">
          <a:extLst xmlns:a="http://schemas.openxmlformats.org/drawingml/2006/main">
            <a:ext uri="{FF2B5EF4-FFF2-40B4-BE49-F238E27FC236}">
              <a16:creationId xmlns:a16="http://schemas.microsoft.com/office/drawing/2014/main" id="{DF9A3715-E315-45A5-AEC6-620B50CEACC1}"/>
            </a:ext>
          </a:extLst>
        </cdr:cNvPr>
        <cdr:cNvSpPr txBox="1"/>
      </cdr:nvSpPr>
      <cdr:spPr>
        <a:xfrm xmlns:a="http://schemas.openxmlformats.org/drawingml/2006/main">
          <a:off x="14850" y="40317"/>
          <a:ext cx="5292870" cy="51213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981FAE-762C-463C-BA03-8A351E6F74AC}" type="TxLink">
            <a:rPr lang="en-US" sz="1350" b="1" i="0" u="none" strike="noStrike">
              <a:solidFill>
                <a:sysClr val="windowText" lastClr="000000"/>
              </a:solidFill>
              <a:latin typeface="Arial"/>
              <a:cs typeface="Arial"/>
            </a:rPr>
            <a:pPr/>
            <a:t>Figure 8.3  Tax due per non-residential transaction (£), by local authority, April 2020 to March 2021 ¹ ² </a:t>
          </a:fld>
          <a:endParaRPr lang="en-US" sz="1350">
            <a:solidFill>
              <a:sysClr val="windowText" lastClr="000000"/>
            </a:solidFill>
          </a:endParaRPr>
        </a:p>
      </cdr:txBody>
    </cdr:sp>
  </cdr:relSizeAnchor>
  <cdr:relSizeAnchor xmlns:cdr="http://schemas.openxmlformats.org/drawingml/2006/chartDrawing">
    <cdr:from>
      <cdr:x>0</cdr:x>
      <cdr:y>0.87567</cdr:y>
    </cdr:from>
    <cdr:to>
      <cdr:x>1</cdr:x>
      <cdr:y>0.93917</cdr:y>
    </cdr:to>
    <cdr:sp macro="" textlink="ChartData!$J$865">
      <cdr:nvSpPr>
        <cdr:cNvPr id="8" name="TextBox 1">
          <a:extLst xmlns:a="http://schemas.openxmlformats.org/drawingml/2006/main">
            <a:ext uri="{FF2B5EF4-FFF2-40B4-BE49-F238E27FC236}">
              <a16:creationId xmlns:a16="http://schemas.microsoft.com/office/drawing/2014/main" id="{7BACC85F-3AD1-41AC-8C72-98F92A332CAC}"/>
            </a:ext>
          </a:extLst>
        </cdr:cNvPr>
        <cdr:cNvSpPr txBox="1"/>
      </cdr:nvSpPr>
      <cdr:spPr>
        <a:xfrm xmlns:a="http://schemas.openxmlformats.org/drawingml/2006/main">
          <a:off x="0" y="5621664"/>
          <a:ext cx="5322570" cy="407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EE5CDB-3758-43DA-86FC-BCCDBFBB0EB1}"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b="0"/>
        </a:p>
      </cdr:txBody>
    </cdr:sp>
  </cdr:relSizeAnchor>
  <cdr:relSizeAnchor xmlns:cdr="http://schemas.openxmlformats.org/drawingml/2006/chartDrawing">
    <cdr:from>
      <cdr:x>0</cdr:x>
      <cdr:y>0.9365</cdr:y>
    </cdr:from>
    <cdr:to>
      <cdr:x>1</cdr:x>
      <cdr:y>1</cdr:y>
    </cdr:to>
    <cdr:sp macro="" textlink="ChartData!$J$866">
      <cdr:nvSpPr>
        <cdr:cNvPr id="11" name="TextBox 1">
          <a:extLst xmlns:a="http://schemas.openxmlformats.org/drawingml/2006/main">
            <a:ext uri="{FF2B5EF4-FFF2-40B4-BE49-F238E27FC236}">
              <a16:creationId xmlns:a16="http://schemas.microsoft.com/office/drawing/2014/main" id="{A964D3DC-8622-496B-A810-6531717F2937}"/>
            </a:ext>
          </a:extLst>
        </cdr:cNvPr>
        <cdr:cNvSpPr txBox="1"/>
      </cdr:nvSpPr>
      <cdr:spPr>
        <a:xfrm xmlns:a="http://schemas.openxmlformats.org/drawingml/2006/main">
          <a:off x="0" y="6012189"/>
          <a:ext cx="5322570" cy="407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9CFFEE4-00C6-4409-8C85-91BB1721C025}" type="TxLink">
            <a:rPr lang="en-US" sz="1000" b="0" i="0" u="none" strike="noStrike">
              <a:solidFill>
                <a:srgbClr val="000000"/>
              </a:solidFill>
              <a:latin typeface="Arial"/>
              <a:cs typeface="Arial"/>
            </a:rPr>
            <a:pPr/>
            <a:t>² The category ‘non-residential’ includes properties that are not wholly residential (namely, those which have both residential and commercial elements). </a:t>
          </a:fld>
          <a:endParaRPr lang="en-US" sz="1100" b="0"/>
        </a:p>
      </cdr:txBody>
    </cdr:sp>
  </cdr:relSizeAnchor>
</c:userShapes>
</file>

<file path=xl/drawings/drawing22.xml><?xml version="1.0" encoding="utf-8"?>
<c:userShapes xmlns:c="http://schemas.openxmlformats.org/drawingml/2006/chart">
  <cdr:relSizeAnchor xmlns:cdr="http://schemas.openxmlformats.org/drawingml/2006/chartDrawing">
    <cdr:from>
      <cdr:x>0.69386</cdr:x>
      <cdr:y>0.13503</cdr:y>
    </cdr:from>
    <cdr:to>
      <cdr:x>0.69698</cdr:x>
      <cdr:y>0.91427</cdr:y>
    </cdr:to>
    <cdr:cxnSp macro="">
      <cdr:nvCxnSpPr>
        <cdr:cNvPr id="2" name="Straight Connector 1">
          <a:extLst xmlns:a="http://schemas.openxmlformats.org/drawingml/2006/main">
            <a:ext uri="{FF2B5EF4-FFF2-40B4-BE49-F238E27FC236}">
              <a16:creationId xmlns:a16="http://schemas.microsoft.com/office/drawing/2014/main" id="{2211A086-7017-4C2A-A7DD-72C1C85E0B26}"/>
            </a:ext>
          </a:extLst>
        </cdr:cNvPr>
        <cdr:cNvCxnSpPr>
          <a:cxnSpLocks xmlns:a="http://schemas.openxmlformats.org/drawingml/2006/main" noChangeAspect="1"/>
        </cdr:cNvCxnSpPr>
      </cdr:nvCxnSpPr>
      <cdr:spPr>
        <a:xfrm xmlns:a="http://schemas.openxmlformats.org/drawingml/2006/main">
          <a:off x="3687845" y="840103"/>
          <a:ext cx="16583" cy="4848222"/>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0.72939</cdr:x>
      <cdr:y>0.08604</cdr:y>
    </cdr:from>
    <cdr:to>
      <cdr:x>1</cdr:x>
      <cdr:y>0.1534</cdr:y>
    </cdr:to>
    <cdr:sp macro="" textlink="ChartData!$J$901">
      <cdr:nvSpPr>
        <cdr:cNvPr id="3" name="TextBox 1">
          <a:extLst xmlns:a="http://schemas.openxmlformats.org/drawingml/2006/main">
            <a:ext uri="{FF2B5EF4-FFF2-40B4-BE49-F238E27FC236}">
              <a16:creationId xmlns:a16="http://schemas.microsoft.com/office/drawing/2014/main" id="{DDF35072-8D3D-4D11-86A8-58654135428F}"/>
            </a:ext>
          </a:extLst>
        </cdr:cNvPr>
        <cdr:cNvSpPr txBox="1"/>
      </cdr:nvSpPr>
      <cdr:spPr>
        <a:xfrm xmlns:a="http://schemas.openxmlformats.org/drawingml/2006/main">
          <a:off x="3876675" y="535318"/>
          <a:ext cx="1438275" cy="419096"/>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68495E7-F7F9-4101-991E-29121389912F}" type="TxLink">
            <a:rPr lang="en-US" sz="1000" b="0" i="0" u="none" strike="noStrike">
              <a:solidFill>
                <a:srgbClr val="000000"/>
              </a:solidFill>
              <a:latin typeface="Arial"/>
              <a:cs typeface="Arial"/>
            </a:rPr>
            <a:pPr/>
            <a:t>Wales average</a:t>
          </a:fld>
          <a:endParaRPr lang="en-US" sz="1100" b="1">
            <a:solidFill>
              <a:srgbClr val="F8A500"/>
            </a:solidFill>
          </a:endParaRPr>
        </a:p>
      </cdr:txBody>
    </cdr:sp>
  </cdr:relSizeAnchor>
  <cdr:relSizeAnchor xmlns:cdr="http://schemas.openxmlformats.org/drawingml/2006/chartDrawing">
    <cdr:from>
      <cdr:x>0.59968</cdr:x>
      <cdr:y>0.10452</cdr:y>
    </cdr:from>
    <cdr:to>
      <cdr:x>0.71126</cdr:x>
      <cdr:y>0.10452</cdr:y>
    </cdr:to>
    <cdr:cxnSp macro="">
      <cdr:nvCxnSpPr>
        <cdr:cNvPr id="5" name="Straight Connector 4">
          <a:extLst xmlns:a="http://schemas.openxmlformats.org/drawingml/2006/main">
            <a:ext uri="{FF2B5EF4-FFF2-40B4-BE49-F238E27FC236}">
              <a16:creationId xmlns:a16="http://schemas.microsoft.com/office/drawing/2014/main" id="{E6E83D34-F913-4E15-B6CC-2BE32B013859}"/>
            </a:ext>
          </a:extLst>
        </cdr:cNvPr>
        <cdr:cNvCxnSpPr>
          <a:cxnSpLocks xmlns:a="http://schemas.openxmlformats.org/drawingml/2006/main" noChangeAspect="1"/>
        </cdr:cNvCxnSpPr>
      </cdr:nvCxnSpPr>
      <cdr:spPr>
        <a:xfrm xmlns:a="http://schemas.openxmlformats.org/drawingml/2006/main" flipH="1">
          <a:off x="3187273" y="650295"/>
          <a:ext cx="593043" cy="0"/>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1</cdr:x>
      <cdr:y>0.12639</cdr:y>
    </cdr:to>
    <cdr:sp macro="" textlink="ChartData!$J$873">
      <cdr:nvSpPr>
        <cdr:cNvPr id="6" name="TextBox 5">
          <a:extLst xmlns:a="http://schemas.openxmlformats.org/drawingml/2006/main">
            <a:ext uri="{FF2B5EF4-FFF2-40B4-BE49-F238E27FC236}">
              <a16:creationId xmlns:a16="http://schemas.microsoft.com/office/drawing/2014/main" id="{C2A98A37-2DF5-44D5-8E64-656A56513251}"/>
            </a:ext>
          </a:extLst>
        </cdr:cNvPr>
        <cdr:cNvSpPr txBox="1"/>
      </cdr:nvSpPr>
      <cdr:spPr>
        <a:xfrm xmlns:a="http://schemas.openxmlformats.org/drawingml/2006/main">
          <a:off x="0" y="0"/>
          <a:ext cx="5318760" cy="7353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9693E85-5FC7-4435-9810-16F9F2759264}" type="TxLink">
            <a:rPr lang="en-US" sz="1350" b="1" i="0" u="none" strike="noStrike">
              <a:solidFill>
                <a:sysClr val="windowText" lastClr="000000"/>
              </a:solidFill>
              <a:latin typeface="Arial"/>
              <a:cs typeface="Arial"/>
            </a:rPr>
            <a:pPr/>
            <a:t>Figure 8.4  Higher rates transactions as a percentage of all residential transactions, by local authority, April 2020 to March 2021</a:t>
          </a:fld>
          <a:endParaRPr lang="en-US" sz="1350">
            <a:solidFill>
              <a:sysClr val="windowText" lastClr="000000"/>
            </a:solidFill>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0.65946</cdr:x>
      <cdr:y>0.14667</cdr:y>
    </cdr:from>
    <cdr:to>
      <cdr:x>0.66228</cdr:x>
      <cdr:y>0.85219</cdr:y>
    </cdr:to>
    <cdr:cxnSp macro="">
      <cdr:nvCxnSpPr>
        <cdr:cNvPr id="2" name="Straight Connector 1">
          <a:extLst xmlns:a="http://schemas.openxmlformats.org/drawingml/2006/main">
            <a:ext uri="{FF2B5EF4-FFF2-40B4-BE49-F238E27FC236}">
              <a16:creationId xmlns:a16="http://schemas.microsoft.com/office/drawing/2014/main" id="{3CFA5CFC-48AE-40A7-B97D-8D58508D514F}"/>
            </a:ext>
          </a:extLst>
        </cdr:cNvPr>
        <cdr:cNvCxnSpPr>
          <a:cxnSpLocks xmlns:a="http://schemas.openxmlformats.org/drawingml/2006/main" noChangeAspect="1"/>
        </cdr:cNvCxnSpPr>
      </cdr:nvCxnSpPr>
      <cdr:spPr>
        <a:xfrm xmlns:a="http://schemas.openxmlformats.org/drawingml/2006/main">
          <a:off x="3511291" y="935758"/>
          <a:ext cx="15015" cy="4501109"/>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0.76207</cdr:x>
      <cdr:y>0.09534</cdr:y>
    </cdr:from>
    <cdr:to>
      <cdr:x>1</cdr:x>
      <cdr:y>0.1469</cdr:y>
    </cdr:to>
    <cdr:sp macro="" textlink="ChartData!$J$941">
      <cdr:nvSpPr>
        <cdr:cNvPr id="3" name="TextBox 1">
          <a:extLst xmlns:a="http://schemas.openxmlformats.org/drawingml/2006/main">
            <a:ext uri="{FF2B5EF4-FFF2-40B4-BE49-F238E27FC236}">
              <a16:creationId xmlns:a16="http://schemas.microsoft.com/office/drawing/2014/main" id="{D0EF91ED-9A49-4A14-BBA2-B99D5B63471B}"/>
            </a:ext>
          </a:extLst>
        </cdr:cNvPr>
        <cdr:cNvSpPr txBox="1"/>
      </cdr:nvSpPr>
      <cdr:spPr>
        <a:xfrm xmlns:a="http://schemas.openxmlformats.org/drawingml/2006/main">
          <a:off x="4057649" y="608255"/>
          <a:ext cx="1266825" cy="32894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BF9E721-7793-4B81-B303-FEA864A87BD5}" type="TxLink">
            <a:rPr lang="en-US" sz="1000" b="0" i="0" u="none" strike="noStrike">
              <a:solidFill>
                <a:srgbClr val="000000"/>
              </a:solidFill>
              <a:latin typeface="Arial"/>
              <a:cs typeface="Arial"/>
            </a:rPr>
            <a:pPr/>
            <a:t>Wales average</a:t>
          </a:fld>
          <a:endParaRPr lang="en-US" sz="1100" b="1">
            <a:solidFill>
              <a:srgbClr val="F8A500"/>
            </a:solidFill>
          </a:endParaRPr>
        </a:p>
      </cdr:txBody>
    </cdr:sp>
  </cdr:relSizeAnchor>
  <cdr:relSizeAnchor xmlns:cdr="http://schemas.openxmlformats.org/drawingml/2006/chartDrawing">
    <cdr:from>
      <cdr:x>0.6288</cdr:x>
      <cdr:y>0.11474</cdr:y>
    </cdr:from>
    <cdr:to>
      <cdr:x>0.74038</cdr:x>
      <cdr:y>0.11474</cdr:y>
    </cdr:to>
    <cdr:cxnSp macro="">
      <cdr:nvCxnSpPr>
        <cdr:cNvPr id="6" name="Straight Connector 5">
          <a:extLst xmlns:a="http://schemas.openxmlformats.org/drawingml/2006/main">
            <a:ext uri="{FF2B5EF4-FFF2-40B4-BE49-F238E27FC236}">
              <a16:creationId xmlns:a16="http://schemas.microsoft.com/office/drawing/2014/main" id="{60AAB6ED-6EA9-44E6-9FEE-151855E33CE7}"/>
            </a:ext>
          </a:extLst>
        </cdr:cNvPr>
        <cdr:cNvCxnSpPr>
          <a:cxnSpLocks xmlns:a="http://schemas.openxmlformats.org/drawingml/2006/main" noChangeAspect="1"/>
        </cdr:cNvCxnSpPr>
      </cdr:nvCxnSpPr>
      <cdr:spPr>
        <a:xfrm xmlns:a="http://schemas.openxmlformats.org/drawingml/2006/main" flipH="1">
          <a:off x="3349251" y="726778"/>
          <a:ext cx="594318" cy="0"/>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0.0014</cdr:x>
      <cdr:y>0.00141</cdr:y>
    </cdr:from>
    <cdr:to>
      <cdr:x>1</cdr:x>
      <cdr:y>0.09444</cdr:y>
    </cdr:to>
    <cdr:sp macro="" textlink="ChartData!$J$912">
      <cdr:nvSpPr>
        <cdr:cNvPr id="5" name="TextBox 4">
          <a:extLst xmlns:a="http://schemas.openxmlformats.org/drawingml/2006/main">
            <a:ext uri="{FF2B5EF4-FFF2-40B4-BE49-F238E27FC236}">
              <a16:creationId xmlns:a16="http://schemas.microsoft.com/office/drawing/2014/main" id="{A72641FB-B45F-4F5E-A9C2-72BA8B2A8CE4}"/>
            </a:ext>
          </a:extLst>
        </cdr:cNvPr>
        <cdr:cNvSpPr txBox="1"/>
      </cdr:nvSpPr>
      <cdr:spPr>
        <a:xfrm xmlns:a="http://schemas.openxmlformats.org/drawingml/2006/main">
          <a:off x="7457" y="8931"/>
          <a:ext cx="5318923" cy="589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4C564E0-E82C-4727-AEB3-8098E66335A6}" type="TxLink">
            <a:rPr lang="en-US" sz="1350" b="1" i="0" u="none" strike="noStrike">
              <a:solidFill>
                <a:sysClr val="windowText" lastClr="000000"/>
              </a:solidFill>
              <a:latin typeface="Arial"/>
              <a:cs typeface="Arial"/>
            </a:rPr>
            <a:pPr/>
            <a:t>Figure 8.5  Average property value per residential transaction (£), by local authority, April 2020 to March 2021 ¹ </a:t>
          </a:fld>
          <a:endParaRPr lang="en-US" sz="1350">
            <a:solidFill>
              <a:sysClr val="windowText" lastClr="000000"/>
            </a:solidFill>
          </a:endParaRPr>
        </a:p>
      </cdr:txBody>
    </cdr:sp>
  </cdr:relSizeAnchor>
  <cdr:relSizeAnchor xmlns:cdr="http://schemas.openxmlformats.org/drawingml/2006/chartDrawing">
    <cdr:from>
      <cdr:x>0</cdr:x>
      <cdr:y>0.9351</cdr:y>
    </cdr:from>
    <cdr:to>
      <cdr:x>1</cdr:x>
      <cdr:y>1</cdr:y>
    </cdr:to>
    <cdr:sp macro="" textlink="ChartData!$J$943">
      <cdr:nvSpPr>
        <cdr:cNvPr id="7" name="TextBox 1">
          <a:extLst xmlns:a="http://schemas.openxmlformats.org/drawingml/2006/main">
            <a:ext uri="{FF2B5EF4-FFF2-40B4-BE49-F238E27FC236}">
              <a16:creationId xmlns:a16="http://schemas.microsoft.com/office/drawing/2014/main" id="{1AF200DC-8E64-4761-95CC-2C16EE65DD39}"/>
            </a:ext>
          </a:extLst>
        </cdr:cNvPr>
        <cdr:cNvSpPr txBox="1"/>
      </cdr:nvSpPr>
      <cdr:spPr>
        <a:xfrm xmlns:a="http://schemas.openxmlformats.org/drawingml/2006/main">
          <a:off x="0" y="5965824"/>
          <a:ext cx="5324475" cy="414022"/>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2C6AD1A-11C0-4AA1-9FF2-57315A300CD9}" type="TxLink">
            <a:rPr lang="en-US" sz="1000" b="0" i="0" u="none" strike="noStrike">
              <a:solidFill>
                <a:srgbClr val="000000"/>
              </a:solidFill>
              <a:latin typeface="Arial"/>
              <a:cs typeface="Arial"/>
            </a:rPr>
            <a:pPr/>
            <a:t>¹ Any property value associated with the additional transactions shown in Figure 1.2 is excluded here.  </a:t>
          </a:fld>
          <a:endParaRPr lang="en-US" sz="1100" b="1">
            <a:solidFill>
              <a:srgbClr val="F8A500"/>
            </a:solidFill>
          </a:endParaRPr>
        </a:p>
      </cdr:txBody>
    </cdr:sp>
  </cdr:relSizeAnchor>
</c:userShapes>
</file>

<file path=xl/drawings/drawing24.xml><?xml version="1.0" encoding="utf-8"?>
<c:userShapes xmlns:c="http://schemas.openxmlformats.org/drawingml/2006/chart">
  <cdr:relSizeAnchor xmlns:cdr="http://schemas.openxmlformats.org/drawingml/2006/chartDrawing">
    <cdr:from>
      <cdr:x>0</cdr:x>
      <cdr:y>0.1745</cdr:y>
    </cdr:from>
    <cdr:to>
      <cdr:x>0.15999</cdr:x>
      <cdr:y>0.31603</cdr:y>
    </cdr:to>
    <cdr:sp macro="" textlink="ChartData!$K$980">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792837"/>
          <a:ext cx="852777" cy="64303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710F3D70-11CB-4F2A-92C6-B2AA4507B773}"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0.8739</cdr:y>
    </cdr:from>
    <cdr:to>
      <cdr:x>0.98531</cdr:x>
      <cdr:y>1</cdr:y>
    </cdr:to>
    <cdr:sp macro="" textlink="">
      <cdr:nvSpPr>
        <cdr:cNvPr id="3" name="TextBox 1">
          <a:extLst xmlns:a="http://schemas.openxmlformats.org/drawingml/2006/main">
            <a:ext uri="{FF2B5EF4-FFF2-40B4-BE49-F238E27FC236}">
              <a16:creationId xmlns:a16="http://schemas.microsoft.com/office/drawing/2014/main" id="{72665968-71C0-4A24-91D8-13394F9D5259}"/>
            </a:ext>
          </a:extLst>
        </cdr:cNvPr>
        <cdr:cNvSpPr txBox="1"/>
      </cdr:nvSpPr>
      <cdr:spPr>
        <a:xfrm xmlns:a="http://schemas.openxmlformats.org/drawingml/2006/main">
          <a:off x="0" y="2838449"/>
          <a:ext cx="5334000" cy="409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p>
      </cdr:txBody>
    </cdr:sp>
  </cdr:relSizeAnchor>
  <cdr:relSizeAnchor xmlns:cdr="http://schemas.openxmlformats.org/drawingml/2006/chartDrawing">
    <cdr:from>
      <cdr:x>0</cdr:x>
      <cdr:y>0.87383</cdr:y>
    </cdr:from>
    <cdr:to>
      <cdr:x>0.9941</cdr:x>
      <cdr:y>1</cdr:y>
    </cdr:to>
    <cdr:sp macro="" textlink="ChartData!#REF!">
      <cdr:nvSpPr>
        <cdr:cNvPr id="4" name="TextBox 1">
          <a:extLst xmlns:a="http://schemas.openxmlformats.org/drawingml/2006/main">
            <a:ext uri="{FF2B5EF4-FFF2-40B4-BE49-F238E27FC236}">
              <a16:creationId xmlns:a16="http://schemas.microsoft.com/office/drawing/2014/main" id="{09A26301-AAA0-4134-B7D3-B0A7892AA336}"/>
            </a:ext>
          </a:extLst>
        </cdr:cNvPr>
        <cdr:cNvSpPr txBox="1"/>
      </cdr:nvSpPr>
      <cdr:spPr>
        <a:xfrm xmlns:a="http://schemas.openxmlformats.org/drawingml/2006/main">
          <a:off x="0" y="2836556"/>
          <a:ext cx="5381607" cy="4095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738BB9C-4440-4BB3-9448-94659EF1E76E}" type="TxLink">
            <a:rPr lang="en-US" sz="1000" b="0" i="0" u="none" strike="noStrike">
              <a:solidFill>
                <a:srgbClr val="000000"/>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0.00766</cdr:x>
      <cdr:y>0.00186</cdr:y>
    </cdr:from>
    <cdr:to>
      <cdr:x>1</cdr:x>
      <cdr:y>0.14711</cdr:y>
    </cdr:to>
    <cdr:sp macro="" textlink="ChartData!$J$976">
      <cdr:nvSpPr>
        <cdr:cNvPr id="5" name="TextBox 4">
          <a:extLst xmlns:a="http://schemas.openxmlformats.org/drawingml/2006/main">
            <a:ext uri="{FF2B5EF4-FFF2-40B4-BE49-F238E27FC236}">
              <a16:creationId xmlns:a16="http://schemas.microsoft.com/office/drawing/2014/main" id="{BA5BD6F3-01E2-49A8-B187-5C14F11736A8}"/>
            </a:ext>
          </a:extLst>
        </cdr:cNvPr>
        <cdr:cNvSpPr txBox="1"/>
      </cdr:nvSpPr>
      <cdr:spPr>
        <a:xfrm xmlns:a="http://schemas.openxmlformats.org/drawingml/2006/main">
          <a:off x="53340" y="7620"/>
          <a:ext cx="5372100" cy="59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F72785B-125A-43E8-8017-A46F1DECEBE4}" type="TxLink">
            <a:rPr lang="en-US" sz="1350" b="1" i="0" u="none" strike="noStrike">
              <a:solidFill>
                <a:sysClr val="windowText" lastClr="000000"/>
              </a:solidFill>
              <a:latin typeface="Arial"/>
              <a:cs typeface="Arial"/>
            </a:rPr>
            <a:pPr/>
            <a:t>Figure 9.2  Tax due on transactions (£), by WIMD tenth, April 2020 to March 2021 ¹</a:t>
          </a:fld>
          <a:endParaRPr lang="en-US" sz="1350">
            <a:solidFill>
              <a:sysClr val="windowText" lastClr="000000"/>
            </a:solidFill>
          </a:endParaRPr>
        </a:p>
      </cdr:txBody>
    </cdr:sp>
  </cdr:relSizeAnchor>
  <cdr:relSizeAnchor xmlns:cdr="http://schemas.openxmlformats.org/drawingml/2006/chartDrawing">
    <cdr:from>
      <cdr:x>0</cdr:x>
      <cdr:y>0.82964</cdr:y>
    </cdr:from>
    <cdr:to>
      <cdr:x>1</cdr:x>
      <cdr:y>0.92179</cdr:y>
    </cdr:to>
    <cdr:sp macro="" textlink="ChartData!$J$995">
      <cdr:nvSpPr>
        <cdr:cNvPr id="6" name="TextBox 1">
          <a:extLst xmlns:a="http://schemas.openxmlformats.org/drawingml/2006/main">
            <a:ext uri="{FF2B5EF4-FFF2-40B4-BE49-F238E27FC236}">
              <a16:creationId xmlns:a16="http://schemas.microsoft.com/office/drawing/2014/main" id="{872E25AE-EA43-42A6-92DC-2F2909861B4B}"/>
            </a:ext>
          </a:extLst>
        </cdr:cNvPr>
        <cdr:cNvSpPr txBox="1"/>
      </cdr:nvSpPr>
      <cdr:spPr>
        <a:xfrm xmlns:a="http://schemas.openxmlformats.org/drawingml/2006/main">
          <a:off x="0" y="3769426"/>
          <a:ext cx="5330190" cy="41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43062BEE-4720-4E8D-923B-E96B81BBB67F}" type="TxLink">
            <a:rPr lang="en-US" sz="1000" b="0" i="0" u="none" strike="noStrike">
              <a:solidFill>
                <a:srgbClr val="000000"/>
              </a:solidFill>
              <a:latin typeface="Arial"/>
              <a:cs typeface="Arial"/>
            </a:rPr>
            <a:pPr algn="l"/>
            <a:t>¹ Please note that this chart excludes any tax due from the additional transactions shown in Figure 1.2.</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0.90785</cdr:y>
    </cdr:from>
    <cdr:to>
      <cdr:x>1</cdr:x>
      <cdr:y>1</cdr:y>
    </cdr:to>
    <cdr:sp macro="" textlink="ChartData!$J$996">
      <cdr:nvSpPr>
        <cdr:cNvPr id="8" name="TextBox 1">
          <a:extLst xmlns:a="http://schemas.openxmlformats.org/drawingml/2006/main">
            <a:ext uri="{FF2B5EF4-FFF2-40B4-BE49-F238E27FC236}">
              <a16:creationId xmlns:a16="http://schemas.microsoft.com/office/drawing/2014/main" id="{EBB29EBC-4490-41F6-8422-C2A5D8493430}"/>
            </a:ext>
          </a:extLst>
        </cdr:cNvPr>
        <cdr:cNvSpPr txBox="1"/>
      </cdr:nvSpPr>
      <cdr:spPr>
        <a:xfrm xmlns:a="http://schemas.openxmlformats.org/drawingml/2006/main">
          <a:off x="0" y="4124763"/>
          <a:ext cx="5330190" cy="41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9B38248-A16F-4E9C-918C-FF94BAB01821}" type="TxLink">
            <a:rPr lang="en-US" sz="1000" b="0" i="0" u="none" strike="noStrike">
              <a:solidFill>
                <a:srgbClr val="000000"/>
              </a:solidFill>
              <a:latin typeface="Arial"/>
              <a:cs typeface="Arial"/>
            </a:rPr>
            <a:pPr algn="l"/>
            <a:t>² Please note this item only includes the additional revenue from higher rates transactions. This item does not include the main rate component of higher rate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5.xml><?xml version="1.0" encoding="utf-8"?>
<c:userShapes xmlns:c="http://schemas.openxmlformats.org/drawingml/2006/chart">
  <cdr:relSizeAnchor xmlns:cdr="http://schemas.openxmlformats.org/drawingml/2006/chartDrawing">
    <cdr:from>
      <cdr:x>0</cdr:x>
      <cdr:y>0.20434</cdr:y>
    </cdr:from>
    <cdr:to>
      <cdr:x>0.19178</cdr:x>
      <cdr:y>0.32964</cdr:y>
    </cdr:to>
    <cdr:sp macro="" textlink="ChartData!$K$100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807721"/>
          <a:ext cx="1029165"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7B448DDA-53C7-4D1D-AA27-D1793290A63B}" type="TxLink">
            <a:rPr lang="en-US" sz="1000" b="1" i="0" u="none" strike="noStrike">
              <a:solidFill>
                <a:sysClr val="windowText" lastClr="000000"/>
              </a:solidFill>
              <a:latin typeface="Arial"/>
              <a:cs typeface="Arial"/>
            </a:rPr>
            <a:pPr algn="l"/>
            <a:t>Percentage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0.76748</cdr:x>
      <cdr:y>0.22181</cdr:y>
    </cdr:from>
    <cdr:to>
      <cdr:x>0.99468</cdr:x>
      <cdr:y>0.30305</cdr:y>
    </cdr:to>
    <cdr:sp macro="" textlink="ChartData!$J$1018">
      <cdr:nvSpPr>
        <cdr:cNvPr id="3" name="TextBox 1">
          <a:extLst xmlns:a="http://schemas.openxmlformats.org/drawingml/2006/main">
            <a:ext uri="{FF2B5EF4-FFF2-40B4-BE49-F238E27FC236}">
              <a16:creationId xmlns:a16="http://schemas.microsoft.com/office/drawing/2014/main" id="{DF9B6647-7FD6-4A30-9D3E-EAA152A7272D}"/>
            </a:ext>
          </a:extLst>
        </cdr:cNvPr>
        <cdr:cNvSpPr txBox="1"/>
      </cdr:nvSpPr>
      <cdr:spPr>
        <a:xfrm xmlns:a="http://schemas.openxmlformats.org/drawingml/2006/main">
          <a:off x="4118610" y="832420"/>
          <a:ext cx="1219226" cy="304881"/>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3C3117E-D4B0-494F-B5CA-2F4F91B4AD99}" type="TxLink">
            <a:rPr lang="en-US" sz="1000" b="0" i="0" u="none" strike="noStrike">
              <a:solidFill>
                <a:srgbClr val="000000"/>
              </a:solidFill>
              <a:latin typeface="Arial"/>
              <a:cs typeface="Arial"/>
            </a:rPr>
            <a:pPr/>
            <a:t>Wales average</a:t>
          </a:fld>
          <a:endParaRPr lang="en-US" sz="1100" b="1">
            <a:solidFill>
              <a:srgbClr val="F8A500"/>
            </a:solidFill>
          </a:endParaRPr>
        </a:p>
      </cdr:txBody>
    </cdr:sp>
  </cdr:relSizeAnchor>
  <cdr:relSizeAnchor xmlns:cdr="http://schemas.openxmlformats.org/drawingml/2006/chartDrawing">
    <cdr:from>
      <cdr:x>0.639</cdr:x>
      <cdr:y>0.25669</cdr:y>
    </cdr:from>
    <cdr:to>
      <cdr:x>0.75002</cdr:x>
      <cdr:y>0.25669</cdr:y>
    </cdr:to>
    <cdr:cxnSp macro="">
      <cdr:nvCxnSpPr>
        <cdr:cNvPr id="7" name="Straight Connector 6">
          <a:extLst xmlns:a="http://schemas.openxmlformats.org/drawingml/2006/main">
            <a:ext uri="{FF2B5EF4-FFF2-40B4-BE49-F238E27FC236}">
              <a16:creationId xmlns:a16="http://schemas.microsoft.com/office/drawing/2014/main" id="{03DE6FA8-B418-4B36-9DB8-EDD7F884BAD6}"/>
            </a:ext>
          </a:extLst>
        </cdr:cNvPr>
        <cdr:cNvCxnSpPr>
          <a:cxnSpLocks xmlns:a="http://schemas.openxmlformats.org/drawingml/2006/main" noChangeAspect="1"/>
        </cdr:cNvCxnSpPr>
      </cdr:nvCxnSpPr>
      <cdr:spPr>
        <a:xfrm xmlns:a="http://schemas.openxmlformats.org/drawingml/2006/main" flipH="1">
          <a:off x="3429115" y="963312"/>
          <a:ext cx="595776" cy="0"/>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0.00559</cdr:x>
      <cdr:y>0.0041</cdr:y>
    </cdr:from>
    <cdr:to>
      <cdr:x>0.99721</cdr:x>
      <cdr:y>0.2202</cdr:y>
    </cdr:to>
    <cdr:sp macro="" textlink="ChartData!$J$1001">
      <cdr:nvSpPr>
        <cdr:cNvPr id="4" name="TextBox 3">
          <a:extLst xmlns:a="http://schemas.openxmlformats.org/drawingml/2006/main">
            <a:ext uri="{FF2B5EF4-FFF2-40B4-BE49-F238E27FC236}">
              <a16:creationId xmlns:a16="http://schemas.microsoft.com/office/drawing/2014/main" id="{D8F91545-5F6A-4BAB-AD5D-058D98F20D43}"/>
            </a:ext>
          </a:extLst>
        </cdr:cNvPr>
        <cdr:cNvSpPr txBox="1"/>
      </cdr:nvSpPr>
      <cdr:spPr>
        <a:xfrm xmlns:a="http://schemas.openxmlformats.org/drawingml/2006/main">
          <a:off x="29998" y="14613"/>
          <a:ext cx="5321415" cy="7702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6BC3E41-AC4D-4A3C-AF5D-076FC1FB493E}" type="TxLink">
            <a:rPr lang="en-US" sz="1350" b="1" i="0" u="none" strike="noStrike">
              <a:solidFill>
                <a:sysClr val="windowText" lastClr="000000"/>
              </a:solidFill>
              <a:latin typeface="Arial"/>
              <a:cs typeface="Arial"/>
            </a:rPr>
            <a:pPr/>
            <a:t>Figure 9.3  Higher rates transactions as a percentage of all residential transactions, by WIMD tenth, April 2020 to March 2021</a:t>
          </a:fld>
          <a:endParaRPr lang="en-US" sz="1350">
            <a:solidFill>
              <a:sysClr val="windowText" lastClr="000000"/>
            </a:solidFill>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cdr:x>
      <cdr:y>0.22539</cdr:y>
    </cdr:from>
    <cdr:to>
      <cdr:x>0.20163</cdr:x>
      <cdr:y>0.33895</cdr:y>
    </cdr:to>
    <cdr:sp macro="" textlink="ChartData!$K$95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872489"/>
          <a:ext cx="1080296" cy="439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03870C5-0F72-4402-AE73-1D92B4560B32}" type="TxLink">
            <a:rPr lang="en-US" sz="1000" b="1" i="0" u="none" strike="noStrike">
              <a:solidFill>
                <a:sysClr val="windowText" lastClr="000000"/>
              </a:solidFill>
              <a:latin typeface="Arial"/>
              <a:cs typeface="Arial"/>
            </a:rPr>
            <a:pPr algn="l"/>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0.00279</cdr:x>
      <cdr:y>0.00842</cdr:y>
    </cdr:from>
    <cdr:to>
      <cdr:x>1</cdr:x>
      <cdr:y>0.14947</cdr:y>
    </cdr:to>
    <cdr:sp macro="" textlink="ChartData!$J$952">
      <cdr:nvSpPr>
        <cdr:cNvPr id="3" name="TextBox 2">
          <a:extLst xmlns:a="http://schemas.openxmlformats.org/drawingml/2006/main">
            <a:ext uri="{FF2B5EF4-FFF2-40B4-BE49-F238E27FC236}">
              <a16:creationId xmlns:a16="http://schemas.microsoft.com/office/drawing/2014/main" id="{9F5C9D25-2BE8-4322-A532-98754E2EA7BE}"/>
            </a:ext>
          </a:extLst>
        </cdr:cNvPr>
        <cdr:cNvSpPr txBox="1"/>
      </cdr:nvSpPr>
      <cdr:spPr>
        <a:xfrm xmlns:a="http://schemas.openxmlformats.org/drawingml/2006/main">
          <a:off x="22860" y="30480"/>
          <a:ext cx="5455920" cy="510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7C32D5C-CCEF-473C-A270-77D3373500DE}" type="TxLink">
            <a:rPr lang="en-US" sz="1350" b="1" i="0" u="none" strike="noStrike">
              <a:solidFill>
                <a:sysClr val="windowText" lastClr="000000"/>
              </a:solidFill>
              <a:latin typeface="Arial"/>
              <a:cs typeface="Arial"/>
            </a:rPr>
            <a:pPr/>
            <a:t>Figure 9.1  Number of transactions, by WIMD tenth, April 2020 to March 2021</a:t>
          </a:fld>
          <a:endParaRPr lang="en-US" sz="1350">
            <a:solidFill>
              <a:sysClr val="windowText" lastClr="000000"/>
            </a:solidFill>
          </a:endParaRPr>
        </a:p>
      </cdr:txBody>
    </cdr:sp>
  </cdr:relSizeAnchor>
</c:userShapes>
</file>

<file path=xl/drawings/drawing27.xml><?xml version="1.0" encoding="utf-8"?>
<c:userShapes xmlns:c="http://schemas.openxmlformats.org/drawingml/2006/chart">
  <cdr:relSizeAnchor xmlns:cdr="http://schemas.openxmlformats.org/drawingml/2006/chartDrawing">
    <cdr:from>
      <cdr:x>0.01671</cdr:x>
      <cdr:y>0.14989</cdr:y>
    </cdr:from>
    <cdr:to>
      <cdr:x>0.21609</cdr:x>
      <cdr:y>0.25503</cdr:y>
    </cdr:to>
    <cdr:sp macro="" textlink="ChartData!$K$187">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88654" y="638175"/>
          <a:ext cx="105779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D23F37D-E225-4449-A32F-941C4A078AC4}" type="TxLink">
            <a:rPr lang="en-US" sz="1000" b="1" i="0" u="none" strike="noStrike">
              <a:solidFill>
                <a:sysClr val="windowText" lastClr="000000"/>
              </a:solidFill>
              <a:latin typeface="Arial"/>
              <a:cs typeface="Arial"/>
            </a:rPr>
            <a:pPr algn="l"/>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0.00173</cdr:x>
      <cdr:y>0.83036</cdr:y>
    </cdr:from>
    <cdr:to>
      <cdr:x>1</cdr:x>
      <cdr:y>0.90978</cdr:y>
    </cdr:to>
    <cdr:sp macro="" textlink="ChartData!#REF!">
      <cdr:nvSpPr>
        <cdr:cNvPr id="3" name="TextBox 1">
          <a:extLst xmlns:a="http://schemas.openxmlformats.org/drawingml/2006/main">
            <a:ext uri="{FF2B5EF4-FFF2-40B4-BE49-F238E27FC236}">
              <a16:creationId xmlns:a16="http://schemas.microsoft.com/office/drawing/2014/main" id="{8F6A5BA0-B048-4AF1-A61B-EA9DB0D2F491}"/>
            </a:ext>
          </a:extLst>
        </cdr:cNvPr>
        <cdr:cNvSpPr txBox="1"/>
      </cdr:nvSpPr>
      <cdr:spPr>
        <a:xfrm xmlns:a="http://schemas.openxmlformats.org/drawingml/2006/main">
          <a:off x="9343" y="3543298"/>
          <a:ext cx="5391332" cy="3389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01A81F-4F99-4E42-8975-D1850C35D1B1}"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0.93512</cdr:y>
    </cdr:from>
    <cdr:to>
      <cdr:x>1</cdr:x>
      <cdr:y>0.99546</cdr:y>
    </cdr:to>
    <cdr:sp macro="" textlink="ChartData!$J$204">
      <cdr:nvSpPr>
        <cdr:cNvPr id="4" name="TextBox 1">
          <a:extLst xmlns:a="http://schemas.openxmlformats.org/drawingml/2006/main">
            <a:ext uri="{FF2B5EF4-FFF2-40B4-BE49-F238E27FC236}">
              <a16:creationId xmlns:a16="http://schemas.microsoft.com/office/drawing/2014/main" id="{6BA6B258-0AE7-4173-A315-642169D98875}"/>
            </a:ext>
          </a:extLst>
        </cdr:cNvPr>
        <cdr:cNvSpPr txBox="1"/>
      </cdr:nvSpPr>
      <cdr:spPr>
        <a:xfrm xmlns:a="http://schemas.openxmlformats.org/drawingml/2006/main">
          <a:off x="0" y="3981450"/>
          <a:ext cx="5305425" cy="2568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95A81C-252E-4E75-A76C-4C4491BDE693}"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0.0074</cdr:y>
    </cdr:from>
    <cdr:to>
      <cdr:x>1</cdr:x>
      <cdr:y>0.13889</cdr:y>
    </cdr:to>
    <cdr:sp macro="" textlink="ChartData!$J$183">
      <cdr:nvSpPr>
        <cdr:cNvPr id="5" name="TextBox 4">
          <a:extLst xmlns:a="http://schemas.openxmlformats.org/drawingml/2006/main">
            <a:ext uri="{FF2B5EF4-FFF2-40B4-BE49-F238E27FC236}">
              <a16:creationId xmlns:a16="http://schemas.microsoft.com/office/drawing/2014/main" id="{BF4F4F3B-E434-4921-8D2F-DEF323CE873A}"/>
            </a:ext>
          </a:extLst>
        </cdr:cNvPr>
        <cdr:cNvSpPr txBox="1"/>
      </cdr:nvSpPr>
      <cdr:spPr>
        <a:xfrm xmlns:a="http://schemas.openxmlformats.org/drawingml/2006/main">
          <a:off x="0" y="30450"/>
          <a:ext cx="5305425" cy="541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37C0434-8496-4FEC-921A-AFE24FE1D505}" type="TxLink">
            <a:rPr lang="en-US" sz="1350" b="1" i="0" u="none" strike="noStrike">
              <a:solidFill>
                <a:sysClr val="windowText" lastClr="000000"/>
              </a:solidFill>
              <a:latin typeface="Arial"/>
              <a:cs typeface="Arial"/>
            </a:rPr>
            <a:pPr/>
            <a:t>Figure 2.5b  Number of non-residential transactions, by month the transaction was effective ¹</a:t>
          </a:fld>
          <a:endParaRPr lang="en-US" sz="1350">
            <a:solidFill>
              <a:sysClr val="windowText" lastClr="000000"/>
            </a:solidFill>
          </a:endParaRPr>
        </a:p>
      </cdr:txBody>
    </cdr:sp>
  </cdr:relSizeAnchor>
  <cdr:relSizeAnchor xmlns:cdr="http://schemas.openxmlformats.org/drawingml/2006/chartDrawing">
    <cdr:from>
      <cdr:x>0.00359</cdr:x>
      <cdr:y>0.85853</cdr:y>
    </cdr:from>
    <cdr:to>
      <cdr:x>0.99641</cdr:x>
      <cdr:y>0.95078</cdr:y>
    </cdr:to>
    <cdr:sp macro="" textlink="ChartData!$J$205:$N$205">
      <cdr:nvSpPr>
        <cdr:cNvPr id="6" name="TextBox 5">
          <a:extLst xmlns:a="http://schemas.openxmlformats.org/drawingml/2006/main">
            <a:ext uri="{FF2B5EF4-FFF2-40B4-BE49-F238E27FC236}">
              <a16:creationId xmlns:a16="http://schemas.microsoft.com/office/drawing/2014/main" id="{39BB13A2-F3CE-4656-8D5E-B33C38D1E96D}"/>
            </a:ext>
          </a:extLst>
        </cdr:cNvPr>
        <cdr:cNvSpPr txBox="1"/>
      </cdr:nvSpPr>
      <cdr:spPr>
        <a:xfrm xmlns:a="http://schemas.openxmlformats.org/drawingml/2006/main">
          <a:off x="19046" y="4219574"/>
          <a:ext cx="5267333" cy="4534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CCA9E58-7D7A-499E-B513-8990750F2DA2}" type="TxLink">
            <a:rPr lang="en-US" sz="1000" b="0" i="0" u="none" strike="noStrike">
              <a:solidFill>
                <a:sysClr val="windowText" lastClr="000000"/>
              </a:solidFill>
              <a:latin typeface="Arial"/>
              <a:cs typeface="Arial"/>
            </a:rPr>
            <a:pPr/>
            <a:t>¹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0.00179</cdr:x>
      <cdr:y>0.18005</cdr:y>
    </cdr:from>
    <cdr:to>
      <cdr:x>0.19285</cdr:x>
      <cdr:y>0.29961</cdr:y>
    </cdr:to>
    <cdr:sp macro="" textlink="ChartData!$K$105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9507" y="687710"/>
          <a:ext cx="1014746" cy="4566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238CADE-2B47-42E6-8F58-3C8C76F2A99B}" type="TxLink">
            <a:rPr lang="en-US" sz="1000" b="1" i="0" u="none" strike="noStrike">
              <a:solidFill>
                <a:sysClr val="windowText" lastClr="000000"/>
              </a:solidFill>
              <a:latin typeface="Arial"/>
              <a:cs typeface="Arial"/>
            </a:rPr>
            <a:pPr algn="l"/>
            <a:t>Percentage change</a:t>
          </a:fld>
          <a:endParaRPr lang="en-US" sz="1100" b="1">
            <a:solidFill>
              <a:sysClr val="windowText" lastClr="000000"/>
            </a:solidFill>
          </a:endParaRPr>
        </a:p>
      </cdr:txBody>
    </cdr:sp>
  </cdr:relSizeAnchor>
  <cdr:relSizeAnchor xmlns:cdr="http://schemas.openxmlformats.org/drawingml/2006/chartDrawing">
    <cdr:from>
      <cdr:x>0.00278</cdr:x>
      <cdr:y>0</cdr:y>
    </cdr:from>
    <cdr:to>
      <cdr:x>1</cdr:x>
      <cdr:y>0.18476</cdr:y>
    </cdr:to>
    <cdr:sp macro="" textlink="ChartData!$J$1050">
      <cdr:nvSpPr>
        <cdr:cNvPr id="4" name="TextBox 3">
          <a:extLst xmlns:a="http://schemas.openxmlformats.org/drawingml/2006/main">
            <a:ext uri="{FF2B5EF4-FFF2-40B4-BE49-F238E27FC236}">
              <a16:creationId xmlns:a16="http://schemas.microsoft.com/office/drawing/2014/main" id="{37884FD2-31BC-4F6F-95B6-DFD06C522033}"/>
            </a:ext>
          </a:extLst>
        </cdr:cNvPr>
        <cdr:cNvSpPr txBox="1"/>
      </cdr:nvSpPr>
      <cdr:spPr>
        <a:xfrm xmlns:a="http://schemas.openxmlformats.org/drawingml/2006/main">
          <a:off x="14765" y="0"/>
          <a:ext cx="5296375" cy="7419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6E80685-A2F2-4254-8EB1-4E24E5FA1F19}" type="TxLink">
            <a:rPr lang="en-US" sz="1350" b="1" i="0" u="none" strike="noStrike">
              <a:solidFill>
                <a:sysClr val="windowText" lastClr="000000"/>
              </a:solidFill>
              <a:latin typeface="Arial"/>
              <a:cs typeface="Arial"/>
            </a:rPr>
            <a:pPr/>
            <a:t>Figure A1  Number of transactions:  Percentage change between the first and second estimates, by month the transaction was effective</a:t>
          </a:fld>
          <a:endParaRPr lang="en-US" sz="1350">
            <a:solidFill>
              <a:sysClr val="windowText" lastClr="000000"/>
            </a:solidFill>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0.00466</cdr:x>
      <cdr:y>0.16977</cdr:y>
    </cdr:from>
    <cdr:to>
      <cdr:x>0.18925</cdr:x>
      <cdr:y>0.28372</cdr:y>
    </cdr:to>
    <cdr:sp macro="" textlink="ChartData!$K$1080">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24697" y="695326"/>
          <a:ext cx="978273"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9A2DFDD5-C9C5-4685-93A9-44AB923EF6A0}" type="TxLink">
            <a:rPr lang="en-US" sz="1000" b="1" i="0" u="none" strike="noStrike">
              <a:solidFill>
                <a:sysClr val="windowText" lastClr="000000"/>
              </a:solidFill>
              <a:latin typeface="Arial"/>
              <a:cs typeface="Arial"/>
            </a:rPr>
            <a:pPr algn="l"/>
            <a:t>Percentage change</a:t>
          </a:fld>
          <a:endParaRPr lang="en-US" sz="1100" b="1">
            <a:solidFill>
              <a:sysClr val="windowText" lastClr="000000"/>
            </a:solidFill>
          </a:endParaRPr>
        </a:p>
      </cdr:txBody>
    </cdr:sp>
  </cdr:relSizeAnchor>
  <cdr:relSizeAnchor xmlns:cdr="http://schemas.openxmlformats.org/drawingml/2006/chartDrawing">
    <cdr:from>
      <cdr:x>0</cdr:x>
      <cdr:y>0.86977</cdr:y>
    </cdr:from>
    <cdr:to>
      <cdr:x>1</cdr:x>
      <cdr:y>1</cdr:y>
    </cdr:to>
    <cdr:sp macro="" textlink="ChartData!$J$1096">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3562351"/>
          <a:ext cx="5299710" cy="533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9B82CAA-9DDC-4229-BF74-2D399FDEDF50}" type="TxLink">
            <a:rPr lang="en-US" sz="1000" b="0" i="0" u="none" strike="noStrike">
              <a:solidFill>
                <a:srgbClr val="000000"/>
              </a:solidFill>
              <a:latin typeface="Arial"/>
              <a:cs typeface="Arial"/>
            </a:rPr>
            <a:pPr/>
            <a:t>¹ We have corrected a non-residential transaction effective in April 2019. This transaction was entered incorrectly as being overly large and has now been amended. This led to a downward revision in the non-residential tax due in this month.</a:t>
          </a:fld>
          <a:endParaRPr lang="en-US" sz="1100">
            <a:solidFill>
              <a:srgbClr val="595959"/>
            </a:solidFill>
          </a:endParaRPr>
        </a:p>
      </cdr:txBody>
    </cdr:sp>
  </cdr:relSizeAnchor>
  <cdr:relSizeAnchor xmlns:cdr="http://schemas.openxmlformats.org/drawingml/2006/chartDrawing">
    <cdr:from>
      <cdr:x>0.00278</cdr:x>
      <cdr:y>0</cdr:y>
    </cdr:from>
    <cdr:to>
      <cdr:x>1</cdr:x>
      <cdr:y>0.18841</cdr:y>
    </cdr:to>
    <cdr:sp macro="" textlink="ChartData!$J$1076">
      <cdr:nvSpPr>
        <cdr:cNvPr id="4" name="TextBox 3">
          <a:extLst xmlns:a="http://schemas.openxmlformats.org/drawingml/2006/main">
            <a:ext uri="{FF2B5EF4-FFF2-40B4-BE49-F238E27FC236}">
              <a16:creationId xmlns:a16="http://schemas.microsoft.com/office/drawing/2014/main" id="{37884FD2-31BC-4F6F-95B6-DFD06C522033}"/>
            </a:ext>
          </a:extLst>
        </cdr:cNvPr>
        <cdr:cNvSpPr txBox="1"/>
      </cdr:nvSpPr>
      <cdr:spPr>
        <a:xfrm xmlns:a="http://schemas.openxmlformats.org/drawingml/2006/main">
          <a:off x="14733" y="0"/>
          <a:ext cx="5284977"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27A752-ACA9-4D15-9193-03C410146FBB}" type="TxLink">
            <a:rPr lang="en-US" sz="1350" b="1" i="0" u="none" strike="noStrike">
              <a:solidFill>
                <a:sysClr val="windowText" lastClr="000000"/>
              </a:solidFill>
              <a:latin typeface="Arial"/>
              <a:cs typeface="Arial"/>
            </a:rPr>
            <a:pPr/>
            <a:t>Figure A2  Tax due:  Percentage change between the first and second estimates, by month the transaction was effective</a:t>
          </a:fld>
          <a:endParaRPr lang="en-US" sz="1350">
            <a:solidFill>
              <a:sysClr val="windowText" lastClr="000000"/>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cdr:x>
      <cdr:y>0.13764</cdr:y>
    </cdr:from>
    <cdr:to>
      <cdr:x>0.31572</cdr:x>
      <cdr:y>0.27765</cdr:y>
    </cdr:to>
    <cdr:sp macro="" textlink="ChartData!$K$728">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552450"/>
          <a:ext cx="1688862"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1B70C30-1BCA-4D09-B3D1-A1E5B441DD79}" type="TxLink">
            <a:rPr lang="en-US" sz="1000" b="1" i="0" u="none" strike="noStrike">
              <a:solidFill>
                <a:sysClr val="windowText" lastClr="000000"/>
              </a:solidFill>
              <a:latin typeface="Arial"/>
              <a:cs typeface="Arial"/>
            </a:rPr>
            <a:pPr algn="l"/>
            <a:t>Value of LTT payments (£ millions)</a:t>
          </a:fld>
          <a:endParaRPr lang="en-US" sz="1100" b="1">
            <a:solidFill>
              <a:sysClr val="windowText" lastClr="000000"/>
            </a:solidFill>
          </a:endParaRPr>
        </a:p>
      </cdr:txBody>
    </cdr:sp>
  </cdr:relSizeAnchor>
  <cdr:relSizeAnchor xmlns:cdr="http://schemas.openxmlformats.org/drawingml/2006/chartDrawing">
    <cdr:from>
      <cdr:x>0</cdr:x>
      <cdr:y>0.87766</cdr:y>
    </cdr:from>
    <cdr:to>
      <cdr:x>1</cdr:x>
      <cdr:y>1</cdr:y>
    </cdr:to>
    <cdr:sp macro="" textlink="ChartData!$J$746">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3771900"/>
          <a:ext cx="5478780" cy="5257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647EC1-F167-4C9F-B3B1-3926FDDEC5A2}" type="TxLink">
            <a:rPr lang="en-US" sz="1000" b="0" i="0" u="none" strike="noStrike">
              <a:solidFill>
                <a:srgbClr val="000000"/>
              </a:solidFill>
              <a:latin typeface="Arial"/>
              <a:cs typeface="Arial"/>
            </a:rPr>
            <a:pPr/>
            <a:t>¹ Please note that for April 2020 (due to its untypical size), the £28.2 million paid for the Transport for Wales transaction of the core valley lines has been excluded from this chart.</a:t>
          </a:fld>
          <a:endParaRPr lang="en-US" sz="1100">
            <a:solidFill>
              <a:srgbClr val="595959"/>
            </a:solidFill>
          </a:endParaRPr>
        </a:p>
      </cdr:txBody>
    </cdr:sp>
  </cdr:relSizeAnchor>
  <cdr:relSizeAnchor xmlns:cdr="http://schemas.openxmlformats.org/drawingml/2006/chartDrawing">
    <cdr:from>
      <cdr:x>0.00278</cdr:x>
      <cdr:y>0</cdr:y>
    </cdr:from>
    <cdr:to>
      <cdr:x>1</cdr:x>
      <cdr:y>0.15022</cdr:y>
    </cdr:to>
    <cdr:sp macro="" textlink="ChartData!$J$724">
      <cdr:nvSpPr>
        <cdr:cNvPr id="4" name="TextBox 3">
          <a:extLst xmlns:a="http://schemas.openxmlformats.org/drawingml/2006/main">
            <a:ext uri="{FF2B5EF4-FFF2-40B4-BE49-F238E27FC236}">
              <a16:creationId xmlns:a16="http://schemas.microsoft.com/office/drawing/2014/main" id="{37884FD2-31BC-4F6F-95B6-DFD06C522033}"/>
            </a:ext>
          </a:extLst>
        </cdr:cNvPr>
        <cdr:cNvSpPr txBox="1"/>
      </cdr:nvSpPr>
      <cdr:spPr>
        <a:xfrm xmlns:a="http://schemas.openxmlformats.org/drawingml/2006/main">
          <a:off x="14829" y="0"/>
          <a:ext cx="5319171" cy="580923"/>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fld id="{FD893354-2C5C-4E1C-B227-F3E56C3A4FE5}" type="TxLink">
            <a:rPr lang="en-US" sz="1350" b="1" i="0" u="none" strike="noStrike">
              <a:solidFill>
                <a:sysClr val="windowText" lastClr="000000"/>
              </a:solidFill>
              <a:latin typeface="Arial"/>
              <a:cs typeface="Arial"/>
            </a:rPr>
            <a:pPr/>
            <a:t>Figure 7.1  Land Transaction Tax (LTT) paid to the Welsh Revenue Authority (WRA) ¹</a:t>
          </a:fld>
          <a:endParaRPr lang="en-US" sz="1350">
            <a:solidFill>
              <a:sysClr val="windowText" lastClr="000000"/>
            </a:solidFill>
          </a:endParaRPr>
        </a:p>
      </cdr:txBody>
    </cdr:sp>
  </cdr:relSizeAnchor>
</c:userShapes>
</file>

<file path=xl/drawings/drawing30.xml><?xml version="1.0" encoding="utf-8"?>
<c:userShapes xmlns:c="http://schemas.openxmlformats.org/drawingml/2006/chart">
  <cdr:relSizeAnchor xmlns:cdr="http://schemas.openxmlformats.org/drawingml/2006/chartDrawing">
    <cdr:from>
      <cdr:x>0</cdr:x>
      <cdr:y>0.09879</cdr:y>
    </cdr:from>
    <cdr:to>
      <cdr:x>0.24143</cdr:x>
      <cdr:y>0.19956</cdr:y>
    </cdr:to>
    <cdr:sp macro="" textlink="ChartData!$K$456">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542927"/>
          <a:ext cx="1287789" cy="55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6365759-506F-4330-9402-C5EAAD74C512}" type="TxLink">
            <a:rPr lang="en-US" sz="1000" b="1" i="0" u="none" strike="noStrike">
              <a:solidFill>
                <a:sysClr val="windowText" lastClr="000000"/>
              </a:solidFill>
              <a:latin typeface="Arial"/>
              <a:cs typeface="Arial"/>
            </a:rPr>
            <a:pPr algn="l"/>
            <a:t>Number of transactions</a:t>
          </a:fld>
          <a:endParaRPr lang="en-US" sz="1100" b="1">
            <a:solidFill>
              <a:sysClr val="windowText" lastClr="000000"/>
            </a:solidFill>
          </a:endParaRPr>
        </a:p>
      </cdr:txBody>
    </cdr:sp>
  </cdr:relSizeAnchor>
  <cdr:relSizeAnchor xmlns:cdr="http://schemas.openxmlformats.org/drawingml/2006/chartDrawing">
    <cdr:from>
      <cdr:x>0</cdr:x>
      <cdr:y>0.82379</cdr:y>
    </cdr:from>
    <cdr:to>
      <cdr:x>0.99972</cdr:x>
      <cdr:y>0.86784</cdr:y>
    </cdr:to>
    <cdr:sp macro="" textlink="ChartData!#REF!">
      <cdr:nvSpPr>
        <cdr:cNvPr id="5" name="TextBox 1">
          <a:extLst xmlns:a="http://schemas.openxmlformats.org/drawingml/2006/main">
            <a:ext uri="{FF2B5EF4-FFF2-40B4-BE49-F238E27FC236}">
              <a16:creationId xmlns:a16="http://schemas.microsoft.com/office/drawing/2014/main" id="{5F5E5E92-5201-4898-895F-B75DEE641365}"/>
            </a:ext>
          </a:extLst>
        </cdr:cNvPr>
        <cdr:cNvSpPr txBox="1"/>
      </cdr:nvSpPr>
      <cdr:spPr>
        <a:xfrm xmlns:a="http://schemas.openxmlformats.org/drawingml/2006/main">
          <a:off x="0" y="4274820"/>
          <a:ext cx="5484864"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4576B46-E3BC-4278-B50E-B7F18157D06E}"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0.82287</cdr:y>
    </cdr:from>
    <cdr:to>
      <cdr:x>1</cdr:x>
      <cdr:y>0.93069</cdr:y>
    </cdr:to>
    <cdr:sp macro="" textlink="ChartData!#REF!">
      <cdr:nvSpPr>
        <cdr:cNvPr id="6" name="TextBox 1">
          <a:extLst xmlns:a="http://schemas.openxmlformats.org/drawingml/2006/main">
            <a:ext uri="{FF2B5EF4-FFF2-40B4-BE49-F238E27FC236}">
              <a16:creationId xmlns:a16="http://schemas.microsoft.com/office/drawing/2014/main" id="{0B6A3ECD-8D29-45D3-9BA6-8083443E5B53}"/>
            </a:ext>
          </a:extLst>
        </cdr:cNvPr>
        <cdr:cNvSpPr txBox="1"/>
      </cdr:nvSpPr>
      <cdr:spPr>
        <a:xfrm xmlns:a="http://schemas.openxmlformats.org/drawingml/2006/main">
          <a:off x="0" y="4070985"/>
          <a:ext cx="5334000" cy="5333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524279F8-5ABE-403B-B8F1-C9C4561A3DE1}" type="TxLink">
            <a:rPr lang="en-US" sz="1000" b="0" i="0" u="none" strike="noStrike">
              <a:solidFill>
                <a:srgbClr val="000000"/>
              </a:solidFill>
              <a:latin typeface="Arial"/>
              <a:cs typeface="Arial"/>
            </a:rPr>
            <a:pPr/>
            <a:t> </a:t>
          </a:fld>
          <a:endParaRPr lang="en-US"/>
        </a:p>
      </cdr:txBody>
    </cdr:sp>
  </cdr:relSizeAnchor>
  <cdr:relSizeAnchor xmlns:cdr="http://schemas.openxmlformats.org/drawingml/2006/chartDrawing">
    <cdr:from>
      <cdr:x>0.00412</cdr:x>
      <cdr:y>0.00159</cdr:y>
    </cdr:from>
    <cdr:to>
      <cdr:x>1</cdr:x>
      <cdr:y>0.10913</cdr:y>
    </cdr:to>
    <cdr:sp macro="" textlink="ChartData!$J$452">
      <cdr:nvSpPr>
        <cdr:cNvPr id="3" name="TextBox 2">
          <a:extLst xmlns:a="http://schemas.openxmlformats.org/drawingml/2006/main">
            <a:ext uri="{FF2B5EF4-FFF2-40B4-BE49-F238E27FC236}">
              <a16:creationId xmlns:a16="http://schemas.microsoft.com/office/drawing/2014/main" id="{BF0F5562-E419-46AF-998E-11942DB7B38E}"/>
            </a:ext>
          </a:extLst>
        </cdr:cNvPr>
        <cdr:cNvSpPr txBox="1"/>
      </cdr:nvSpPr>
      <cdr:spPr>
        <a:xfrm xmlns:a="http://schemas.openxmlformats.org/drawingml/2006/main">
          <a:off x="21976" y="7493"/>
          <a:ext cx="5312024" cy="5068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9C1DA76-A61D-45C2-894A-703C7A266600}" type="TxLink">
            <a:rPr lang="en-US" sz="1350" b="1" i="0" u="none" strike="noStrike">
              <a:solidFill>
                <a:sysClr val="windowText" lastClr="000000"/>
              </a:solidFill>
              <a:latin typeface="Arial"/>
              <a:cs typeface="Arial"/>
            </a:rPr>
            <a:pPr/>
            <a:t>Figure 4.1  Number of non-residential transactions by value and year ¹</a:t>
          </a:fld>
          <a:endParaRPr lang="en-US" sz="1350">
            <a:solidFill>
              <a:sysClr val="windowText" lastClr="000000"/>
            </a:solidFill>
          </a:endParaRPr>
        </a:p>
      </cdr:txBody>
    </cdr:sp>
  </cdr:relSizeAnchor>
  <cdr:relSizeAnchor xmlns:cdr="http://schemas.openxmlformats.org/drawingml/2006/chartDrawing">
    <cdr:from>
      <cdr:x>0</cdr:x>
      <cdr:y>0.76594</cdr:y>
    </cdr:from>
    <cdr:to>
      <cdr:x>1</cdr:x>
      <cdr:y>0.87569</cdr:y>
    </cdr:to>
    <cdr:sp macro="" textlink="ChartData!$J$469:$P$469">
      <cdr:nvSpPr>
        <cdr:cNvPr id="7" name="TextBox 6">
          <a:extLst xmlns:a="http://schemas.openxmlformats.org/drawingml/2006/main">
            <a:ext uri="{FF2B5EF4-FFF2-40B4-BE49-F238E27FC236}">
              <a16:creationId xmlns:a16="http://schemas.microsoft.com/office/drawing/2014/main" id="{E2358C58-DBFC-4E75-83E5-C9D3656DBD17}"/>
            </a:ext>
          </a:extLst>
        </cdr:cNvPr>
        <cdr:cNvSpPr txBox="1"/>
      </cdr:nvSpPr>
      <cdr:spPr>
        <a:xfrm xmlns:a="http://schemas.openxmlformats.org/drawingml/2006/main">
          <a:off x="0" y="4246023"/>
          <a:ext cx="5334000" cy="60843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AC51FD5-AE66-4DB3-A5E4-38820DF901A3}" type="TxLink">
            <a:rPr lang="en-US" sz="1000" b="0" i="0" u="none" strike="noStrike">
              <a:solidFill>
                <a:sysClr val="windowText" lastClr="000000"/>
              </a:solidFill>
              <a:latin typeface="Arial"/>
              <a:cs typeface="Arial"/>
            </a:rPr>
            <a:pPr/>
            <a:t>²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0.00357</cdr:x>
      <cdr:y>0.85609</cdr:y>
    </cdr:from>
    <cdr:to>
      <cdr:x>0.99642</cdr:x>
      <cdr:y>0.96008</cdr:y>
    </cdr:to>
    <cdr:sp macro="" textlink="ChartData!$J$470:$P$470">
      <cdr:nvSpPr>
        <cdr:cNvPr id="8" name="TextBox 7">
          <a:extLst xmlns:a="http://schemas.openxmlformats.org/drawingml/2006/main">
            <a:ext uri="{FF2B5EF4-FFF2-40B4-BE49-F238E27FC236}">
              <a16:creationId xmlns:a16="http://schemas.microsoft.com/office/drawing/2014/main" id="{D037859D-A038-4D2B-B7FE-02277C305F37}"/>
            </a:ext>
          </a:extLst>
        </cdr:cNvPr>
        <cdr:cNvSpPr txBox="1"/>
      </cdr:nvSpPr>
      <cdr:spPr>
        <a:xfrm xmlns:a="http://schemas.openxmlformats.org/drawingml/2006/main">
          <a:off x="19065" y="4745794"/>
          <a:ext cx="5295862" cy="5764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D548948-4E6F-4FE3-BD7E-FC2EF77AC0DE}" type="TxLink">
            <a:rPr lang="en-US" sz="1000" b="0" i="0" u="none" strike="noStrike">
              <a:solidFill>
                <a:sysClr val="windowText" lastClr="000000"/>
              </a:solidFill>
              <a:latin typeface="Arial"/>
              <a:cs typeface="Arial"/>
            </a:rPr>
            <a:pPr/>
            <a:t>³ Please note that transactions with both a rental value and a premium paid are counted twice in the number of transactions (in Figure 4.1). The tax due for these transactions is counted once (in Figure 4.2).</a:t>
          </a:fld>
          <a:endParaRPr lang="en-US" sz="1100">
            <a:solidFill>
              <a:sysClr val="windowText" lastClr="000000"/>
            </a:solidFill>
          </a:endParaRPr>
        </a:p>
      </cdr:txBody>
    </cdr:sp>
  </cdr:relSizeAnchor>
  <cdr:relSizeAnchor xmlns:cdr="http://schemas.openxmlformats.org/drawingml/2006/chartDrawing">
    <cdr:from>
      <cdr:x>0.4475</cdr:x>
      <cdr:y>0.65544</cdr:y>
    </cdr:from>
    <cdr:to>
      <cdr:x>0.69643</cdr:x>
      <cdr:y>0.7109</cdr:y>
    </cdr:to>
    <cdr:sp macro="" textlink="ChartData!$K$455">
      <cdr:nvSpPr>
        <cdr:cNvPr id="9" name="TextBox 8">
          <a:extLst xmlns:a="http://schemas.openxmlformats.org/drawingml/2006/main">
            <a:ext uri="{FF2B5EF4-FFF2-40B4-BE49-F238E27FC236}">
              <a16:creationId xmlns:a16="http://schemas.microsoft.com/office/drawing/2014/main" id="{EF0D2341-E2D3-4454-A915-4C0D197AED65}"/>
            </a:ext>
          </a:extLst>
        </cdr:cNvPr>
        <cdr:cNvSpPr txBox="1"/>
      </cdr:nvSpPr>
      <cdr:spPr>
        <a:xfrm xmlns:a="http://schemas.openxmlformats.org/drawingml/2006/main">
          <a:off x="2386965" y="3633461"/>
          <a:ext cx="1327793" cy="3074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4DE4835-6DB4-4991-8229-78AE41CAD89D}" type="TxLink">
            <a:rPr lang="en-US" sz="1000" b="1" i="0" u="none" strike="noStrike">
              <a:solidFill>
                <a:sysClr val="windowText" lastClr="000000"/>
              </a:solidFill>
              <a:latin typeface="Arial"/>
              <a:cs typeface="Arial"/>
            </a:rPr>
            <a:pPr/>
            <a:t>Value</a:t>
          </a:fld>
          <a:endParaRPr lang="en-US" sz="1100" b="1">
            <a:solidFill>
              <a:sysClr val="windowText" lastClr="000000"/>
            </a:solidFill>
          </a:endParaRPr>
        </a:p>
      </cdr:txBody>
    </cdr:sp>
  </cdr:relSizeAnchor>
  <cdr:relSizeAnchor xmlns:cdr="http://schemas.openxmlformats.org/drawingml/2006/chartDrawing">
    <cdr:from>
      <cdr:x>0</cdr:x>
      <cdr:y>0.94974</cdr:y>
    </cdr:from>
    <cdr:to>
      <cdr:x>0.99285</cdr:x>
      <cdr:y>1</cdr:y>
    </cdr:to>
    <cdr:sp macro="" textlink="ChartData!$J$471">
      <cdr:nvSpPr>
        <cdr:cNvPr id="10" name="TextBox 1">
          <a:extLst xmlns:a="http://schemas.openxmlformats.org/drawingml/2006/main">
            <a:ext uri="{FF2B5EF4-FFF2-40B4-BE49-F238E27FC236}">
              <a16:creationId xmlns:a16="http://schemas.microsoft.com/office/drawing/2014/main" id="{A9CB22F4-CDD0-4A57-B98C-E956B7047F58}"/>
            </a:ext>
          </a:extLst>
        </cdr:cNvPr>
        <cdr:cNvSpPr txBox="1"/>
      </cdr:nvSpPr>
      <cdr:spPr>
        <a:xfrm xmlns:a="http://schemas.openxmlformats.org/drawingml/2006/main">
          <a:off x="0" y="5219701"/>
          <a:ext cx="5295862" cy="276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FAED94-10DE-4240-81C4-134233034968}"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0.70332</cdr:y>
    </cdr:from>
    <cdr:to>
      <cdr:x>1</cdr:x>
      <cdr:y>0.78522</cdr:y>
    </cdr:to>
    <cdr:sp macro="" textlink="ChartData!$J$468">
      <cdr:nvSpPr>
        <cdr:cNvPr id="11" name="TextBox 1">
          <a:extLst xmlns:a="http://schemas.openxmlformats.org/drawingml/2006/main">
            <a:ext uri="{FF2B5EF4-FFF2-40B4-BE49-F238E27FC236}">
              <a16:creationId xmlns:a16="http://schemas.microsoft.com/office/drawing/2014/main" id="{FDCE45DE-A20B-42BA-8A2E-1FDD4C5733E1}"/>
            </a:ext>
          </a:extLst>
        </cdr:cNvPr>
        <cdr:cNvSpPr txBox="1"/>
      </cdr:nvSpPr>
      <cdr:spPr>
        <a:xfrm xmlns:a="http://schemas.openxmlformats.org/drawingml/2006/main">
          <a:off x="0" y="3898900"/>
          <a:ext cx="5334000" cy="454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C6BF15E-E5ED-4E95-AF81-94961C9D48D8}" type="TxLink">
            <a:rPr lang="en-US" sz="1000" b="0" i="0" u="none" strike="noStrike">
              <a:solidFill>
                <a:srgbClr val="000000"/>
              </a:solidFill>
              <a:latin typeface="Arial"/>
              <a:cs typeface="Arial"/>
            </a:rPr>
            <a:pPr/>
            <a:t>¹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userShapes>
</file>

<file path=xl/drawings/drawing31.xml><?xml version="1.0" encoding="utf-8"?>
<c:userShapes xmlns:c="http://schemas.openxmlformats.org/drawingml/2006/chart">
  <cdr:relSizeAnchor xmlns:cdr="http://schemas.openxmlformats.org/drawingml/2006/chartDrawing">
    <cdr:from>
      <cdr:x>0.00693</cdr:x>
      <cdr:y>0.15091</cdr:y>
    </cdr:from>
    <cdr:to>
      <cdr:x>0.17274</cdr:x>
      <cdr:y>0.27861</cdr:y>
    </cdr:to>
    <cdr:sp macro="" textlink="ChartData!#REF!">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37968" y="693421"/>
          <a:ext cx="908436" cy="5867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C7341B7-0FD8-4ACD-A027-4049062DF321}" type="TxLink">
            <a:rPr lang="en-US" sz="1000" b="1" i="0" u="none" strike="noStrike">
              <a:solidFill>
                <a:sysClr val="windowText" lastClr="000000"/>
              </a:solidFill>
              <a:latin typeface="Arial"/>
              <a:cs typeface="Arial"/>
            </a:rPr>
            <a:pPr algn="l"/>
            <a:t> </a:t>
          </a:fld>
          <a:endParaRPr lang="en-US" sz="1100" b="1">
            <a:solidFill>
              <a:sysClr val="windowText" lastClr="000000"/>
            </a:solidFill>
          </a:endParaRPr>
        </a:p>
      </cdr:txBody>
    </cdr:sp>
  </cdr:relSizeAnchor>
  <cdr:relSizeAnchor xmlns:cdr="http://schemas.openxmlformats.org/drawingml/2006/chartDrawing">
    <cdr:from>
      <cdr:x>0.00244</cdr:x>
      <cdr:y>0.95022</cdr:y>
    </cdr:from>
    <cdr:to>
      <cdr:x>1</cdr:x>
      <cdr:y>0.99794</cdr:y>
    </cdr:to>
    <cdr:sp macro="" textlink="ChartData!$J$507">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12992" y="5381624"/>
          <a:ext cx="5311483" cy="2702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23F3543-45B3-49DD-9230-82EC9ED263B9}"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0.00037</cdr:x>
      <cdr:y>0.80971</cdr:y>
    </cdr:from>
    <cdr:to>
      <cdr:x>0.99793</cdr:x>
      <cdr:y>0.86112</cdr:y>
    </cdr:to>
    <cdr:sp macro="" textlink="ChartData!$J$506">
      <cdr:nvSpPr>
        <cdr:cNvPr id="5" name="TextBox 1">
          <a:extLst xmlns:a="http://schemas.openxmlformats.org/drawingml/2006/main">
            <a:ext uri="{FF2B5EF4-FFF2-40B4-BE49-F238E27FC236}">
              <a16:creationId xmlns:a16="http://schemas.microsoft.com/office/drawing/2014/main" id="{7BC9B80F-CE6E-46AA-8997-D7D8B8708FCD}"/>
            </a:ext>
          </a:extLst>
        </cdr:cNvPr>
        <cdr:cNvSpPr txBox="1"/>
      </cdr:nvSpPr>
      <cdr:spPr>
        <a:xfrm xmlns:a="http://schemas.openxmlformats.org/drawingml/2006/main">
          <a:off x="2023" y="3794552"/>
          <a:ext cx="5465411" cy="24092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6A10B8-8A51-479D-B89E-9A60456B0531}"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0.00244</cdr:x>
      <cdr:y>0.91045</cdr:y>
    </cdr:from>
    <cdr:to>
      <cdr:x>1</cdr:x>
      <cdr:y>1</cdr:y>
    </cdr:to>
    <cdr:sp macro="" textlink="ChartData!$J$396">
      <cdr:nvSpPr>
        <cdr:cNvPr id="6" name="TextBox 1">
          <a:extLst xmlns:a="http://schemas.openxmlformats.org/drawingml/2006/main">
            <a:ext uri="{FF2B5EF4-FFF2-40B4-BE49-F238E27FC236}">
              <a16:creationId xmlns:a16="http://schemas.microsoft.com/office/drawing/2014/main" id="{69F6DDD1-79E2-4761-BE04-0978C933C5AA}"/>
            </a:ext>
          </a:extLst>
        </cdr:cNvPr>
        <cdr:cNvSpPr txBox="1"/>
      </cdr:nvSpPr>
      <cdr:spPr>
        <a:xfrm xmlns:a="http://schemas.openxmlformats.org/drawingml/2006/main">
          <a:off x="13424" y="4183379"/>
          <a:ext cx="5488216" cy="4114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B5C8D1E-E2EC-40E8-AEAC-DDC748B47F10}"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0.00166</cdr:y>
    </cdr:from>
    <cdr:to>
      <cdr:x>1</cdr:x>
      <cdr:y>0.11443</cdr:y>
    </cdr:to>
    <cdr:sp macro="" textlink="ChartData!$J$484">
      <cdr:nvSpPr>
        <cdr:cNvPr id="3" name="TextBox 2">
          <a:extLst xmlns:a="http://schemas.openxmlformats.org/drawingml/2006/main">
            <a:ext uri="{FF2B5EF4-FFF2-40B4-BE49-F238E27FC236}">
              <a16:creationId xmlns:a16="http://schemas.microsoft.com/office/drawing/2014/main" id="{A004C93C-2BD6-4010-B50A-6490113774F6}"/>
            </a:ext>
          </a:extLst>
        </cdr:cNvPr>
        <cdr:cNvSpPr txBox="1"/>
      </cdr:nvSpPr>
      <cdr:spPr>
        <a:xfrm xmlns:a="http://schemas.openxmlformats.org/drawingml/2006/main">
          <a:off x="0" y="7620"/>
          <a:ext cx="5501640" cy="518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C6BC514-725D-49C8-9500-06C228E3E5F8}" type="TxLink">
            <a:rPr lang="en-US" sz="1350" b="1" i="0" u="none" strike="noStrike">
              <a:solidFill>
                <a:sysClr val="windowText" lastClr="000000"/>
              </a:solidFill>
              <a:latin typeface="Arial"/>
              <a:cs typeface="Arial"/>
            </a:rPr>
            <a:pPr/>
            <a:t>Figure 4.2  Tax due on non-residential transactions, by value and year ¹</a:t>
          </a:fld>
          <a:endParaRPr lang="en-US" sz="1350">
            <a:solidFill>
              <a:sysClr val="windowText" lastClr="000000"/>
            </a:solidFill>
          </a:endParaRPr>
        </a:p>
      </cdr:txBody>
    </cdr:sp>
  </cdr:relSizeAnchor>
  <cdr:relSizeAnchor xmlns:cdr="http://schemas.openxmlformats.org/drawingml/2006/chartDrawing">
    <cdr:from>
      <cdr:x>0.00178</cdr:x>
      <cdr:y>0.11691</cdr:y>
    </cdr:from>
    <cdr:to>
      <cdr:x>0.26118</cdr:x>
      <cdr:y>0.19964</cdr:y>
    </cdr:to>
    <cdr:sp macro="" textlink="ChartData!$K$488">
      <cdr:nvSpPr>
        <cdr:cNvPr id="7" name="TextBox 6">
          <a:extLst xmlns:a="http://schemas.openxmlformats.org/drawingml/2006/main">
            <a:ext uri="{FF2B5EF4-FFF2-40B4-BE49-F238E27FC236}">
              <a16:creationId xmlns:a16="http://schemas.microsoft.com/office/drawing/2014/main" id="{41A18514-1EBB-4EDC-B9D2-24CBF7C71030}"/>
            </a:ext>
          </a:extLst>
        </cdr:cNvPr>
        <cdr:cNvSpPr txBox="1"/>
      </cdr:nvSpPr>
      <cdr:spPr>
        <a:xfrm xmlns:a="http://schemas.openxmlformats.org/drawingml/2006/main">
          <a:off x="9478" y="619124"/>
          <a:ext cx="1381168"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9EC4DBF-C48E-4134-BD08-0EAD7C097E25}" type="TxLink">
            <a:rPr lang="en-US" sz="1000" b="1" i="0" u="none" strike="noStrike">
              <a:solidFill>
                <a:sysClr val="windowText" lastClr="000000"/>
              </a:solidFill>
              <a:latin typeface="Arial"/>
              <a:cs typeface="Arial"/>
            </a:rPr>
            <a:pPr/>
            <a:t>Tax due 
(£ millions)</a:t>
          </a:fld>
          <a:endParaRPr lang="en-US" sz="1000" b="1">
            <a:solidFill>
              <a:sysClr val="windowText" lastClr="000000"/>
            </a:solidFill>
          </a:endParaRPr>
        </a:p>
      </cdr:txBody>
    </cdr:sp>
  </cdr:relSizeAnchor>
  <cdr:relSizeAnchor xmlns:cdr="http://schemas.openxmlformats.org/drawingml/2006/chartDrawing">
    <cdr:from>
      <cdr:x>0.00139</cdr:x>
      <cdr:y>0.89756</cdr:y>
    </cdr:from>
    <cdr:to>
      <cdr:x>1</cdr:x>
      <cdr:y>1</cdr:y>
    </cdr:to>
    <cdr:sp macro="" textlink="ChartData!$J$508">
      <cdr:nvSpPr>
        <cdr:cNvPr id="8" name="TextBox 7">
          <a:extLst xmlns:a="http://schemas.openxmlformats.org/drawingml/2006/main">
            <a:ext uri="{FF2B5EF4-FFF2-40B4-BE49-F238E27FC236}">
              <a16:creationId xmlns:a16="http://schemas.microsoft.com/office/drawing/2014/main" id="{7C52836D-8BF6-4A54-8B80-F14E7920E163}"/>
            </a:ext>
          </a:extLst>
        </cdr:cNvPr>
        <cdr:cNvSpPr txBox="1"/>
      </cdr:nvSpPr>
      <cdr:spPr>
        <a:xfrm xmlns:a="http://schemas.openxmlformats.org/drawingml/2006/main">
          <a:off x="7620" y="4206241"/>
          <a:ext cx="5471160" cy="4800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30868E7-16CF-4C65-A475-E02946FDBA3C}"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0.77845</cdr:y>
    </cdr:from>
    <cdr:to>
      <cdr:x>0.99463</cdr:x>
      <cdr:y>0.9138</cdr:y>
    </cdr:to>
    <cdr:sp macro="" textlink="ChartData!$J$503:$P$503">
      <cdr:nvSpPr>
        <cdr:cNvPr id="9" name="TextBox 8">
          <a:extLst xmlns:a="http://schemas.openxmlformats.org/drawingml/2006/main">
            <a:ext uri="{FF2B5EF4-FFF2-40B4-BE49-F238E27FC236}">
              <a16:creationId xmlns:a16="http://schemas.microsoft.com/office/drawing/2014/main" id="{1F0F2CA9-A330-4CF6-80D7-8215D3CBCA27}"/>
            </a:ext>
          </a:extLst>
        </cdr:cNvPr>
        <cdr:cNvSpPr txBox="1"/>
      </cdr:nvSpPr>
      <cdr:spPr>
        <a:xfrm xmlns:a="http://schemas.openxmlformats.org/drawingml/2006/main">
          <a:off x="0" y="4285724"/>
          <a:ext cx="5295882" cy="7451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3C40506-DAA2-4F2A-877E-225CD6B1CC1B}" type="TxLink">
            <a:rPr lang="en-US" sz="1000" b="0" i="0" u="none" strike="noStrike">
              <a:solidFill>
                <a:sysClr val="windowText" lastClr="000000"/>
              </a:solidFill>
              <a:latin typeface="Arial"/>
              <a:cs typeface="Arial"/>
            </a:rPr>
            <a:pPr/>
            <a:t>²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0.86345</cdr:y>
    </cdr:from>
    <cdr:to>
      <cdr:x>0.99463</cdr:x>
      <cdr:y>0.97593</cdr:y>
    </cdr:to>
    <cdr:sp macro="" textlink="ChartData!$J$504:$P$504">
      <cdr:nvSpPr>
        <cdr:cNvPr id="10" name="TextBox 9">
          <a:extLst xmlns:a="http://schemas.openxmlformats.org/drawingml/2006/main">
            <a:ext uri="{FF2B5EF4-FFF2-40B4-BE49-F238E27FC236}">
              <a16:creationId xmlns:a16="http://schemas.microsoft.com/office/drawing/2014/main" id="{576FB7B1-FB8B-41A6-8321-6610C4623FF7}"/>
            </a:ext>
          </a:extLst>
        </cdr:cNvPr>
        <cdr:cNvSpPr txBox="1"/>
      </cdr:nvSpPr>
      <cdr:spPr>
        <a:xfrm xmlns:a="http://schemas.openxmlformats.org/drawingml/2006/main">
          <a:off x="0" y="4753686"/>
          <a:ext cx="5295882" cy="61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2454028-FF7D-4AA2-8BC5-27B1AFB2BC57}" type="TxLink">
            <a:rPr lang="en-US" sz="1000" b="0" i="0" u="none" strike="noStrike">
              <a:solidFill>
                <a:sysClr val="windowText" lastClr="000000"/>
              </a:solidFill>
              <a:latin typeface="Arial"/>
              <a:cs typeface="Arial"/>
            </a:rPr>
            <a:pPr/>
            <a:t>³ Please note that transactions with both a rental value and a premium paid are counted twice in the number of transactions (in Figure 4.1). The tax due for these transactions is counted once (in Figure 4.2).</a:t>
          </a:fld>
          <a:endParaRPr lang="en-US" sz="1100">
            <a:solidFill>
              <a:sysClr val="windowText" lastClr="000000"/>
            </a:solidFill>
          </a:endParaRPr>
        </a:p>
      </cdr:txBody>
    </cdr:sp>
  </cdr:relSizeAnchor>
  <cdr:relSizeAnchor xmlns:cdr="http://schemas.openxmlformats.org/drawingml/2006/chartDrawing">
    <cdr:from>
      <cdr:x>0.46691</cdr:x>
      <cdr:y>0.67306</cdr:y>
    </cdr:from>
    <cdr:to>
      <cdr:x>0.70126</cdr:x>
      <cdr:y>0.72271</cdr:y>
    </cdr:to>
    <cdr:sp macro="" textlink="ChartData!$K$487">
      <cdr:nvSpPr>
        <cdr:cNvPr id="11" name="TextBox 10">
          <a:extLst xmlns:a="http://schemas.openxmlformats.org/drawingml/2006/main">
            <a:ext uri="{FF2B5EF4-FFF2-40B4-BE49-F238E27FC236}">
              <a16:creationId xmlns:a16="http://schemas.microsoft.com/office/drawing/2014/main" id="{6A62FB02-45CB-497A-BB82-83E2F2FD97EE}"/>
            </a:ext>
          </a:extLst>
        </cdr:cNvPr>
        <cdr:cNvSpPr txBox="1"/>
      </cdr:nvSpPr>
      <cdr:spPr>
        <a:xfrm xmlns:a="http://schemas.openxmlformats.org/drawingml/2006/main">
          <a:off x="2486045" y="3705518"/>
          <a:ext cx="1247791" cy="2733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0DE6F26-BE20-428C-8232-CCC5DD3AE93B}" type="TxLink">
            <a:rPr lang="en-US" sz="1000" b="1" i="0" u="none" strike="noStrike">
              <a:solidFill>
                <a:sysClr val="windowText" lastClr="000000"/>
              </a:solidFill>
              <a:latin typeface="Arial"/>
              <a:cs typeface="Arial"/>
            </a:rPr>
            <a:pPr/>
            <a:t>Value</a:t>
          </a:fld>
          <a:endParaRPr lang="en-US" sz="1100" b="1">
            <a:solidFill>
              <a:sysClr val="windowText" lastClr="000000"/>
            </a:solidFill>
          </a:endParaRPr>
        </a:p>
      </cdr:txBody>
    </cdr:sp>
  </cdr:relSizeAnchor>
  <cdr:relSizeAnchor xmlns:cdr="http://schemas.openxmlformats.org/drawingml/2006/chartDrawing">
    <cdr:from>
      <cdr:x>0</cdr:x>
      <cdr:y>0.71338</cdr:y>
    </cdr:from>
    <cdr:to>
      <cdr:x>0.99463</cdr:x>
      <cdr:y>0.84873</cdr:y>
    </cdr:to>
    <cdr:sp macro="" textlink="ChartData!$J$502">
      <cdr:nvSpPr>
        <cdr:cNvPr id="12" name="TextBox 1">
          <a:extLst xmlns:a="http://schemas.openxmlformats.org/drawingml/2006/main">
            <a:ext uri="{FF2B5EF4-FFF2-40B4-BE49-F238E27FC236}">
              <a16:creationId xmlns:a16="http://schemas.microsoft.com/office/drawing/2014/main" id="{B95E5D9B-A6EF-4D4B-9E16-4949B77C3CD5}"/>
            </a:ext>
          </a:extLst>
        </cdr:cNvPr>
        <cdr:cNvSpPr txBox="1"/>
      </cdr:nvSpPr>
      <cdr:spPr>
        <a:xfrm xmlns:a="http://schemas.openxmlformats.org/drawingml/2006/main">
          <a:off x="0" y="3927475"/>
          <a:ext cx="5295882" cy="7451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47135A1-55F7-4BA9-AE3C-9670F9D69072}" type="TxLink">
            <a:rPr lang="en-US" sz="1000" b="0" i="0" u="none" strike="noStrike">
              <a:solidFill>
                <a:srgbClr val="000000"/>
              </a:solidFill>
              <a:latin typeface="Arial"/>
              <a:cs typeface="Arial"/>
            </a:rPr>
            <a:pPr/>
            <a:t>¹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0.00591</cdr:x>
      <cdr:y>0.00251</cdr:y>
    </cdr:from>
    <cdr:to>
      <cdr:x>0.99896</cdr:x>
      <cdr:y>0.12069</cdr:y>
    </cdr:to>
    <cdr:sp macro="" textlink="ChartData!$J$64">
      <cdr:nvSpPr>
        <cdr:cNvPr id="2" name="TextBox 1">
          <a:extLst xmlns:a="http://schemas.openxmlformats.org/drawingml/2006/main">
            <a:ext uri="{FF2B5EF4-FFF2-40B4-BE49-F238E27FC236}">
              <a16:creationId xmlns:a16="http://schemas.microsoft.com/office/drawing/2014/main" id="{9680519B-B046-49AE-9795-3ACAF8DC6724}"/>
            </a:ext>
          </a:extLst>
        </cdr:cNvPr>
        <cdr:cNvSpPr txBox="1"/>
      </cdr:nvSpPr>
      <cdr:spPr>
        <a:xfrm xmlns:a="http://schemas.openxmlformats.org/drawingml/2006/main">
          <a:off x="32384" y="9525"/>
          <a:ext cx="543877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61300E9-8248-4059-9C96-68B4A605755E}" type="TxLink">
            <a:rPr lang="en-US" sz="1350" b="1" i="0" u="none" strike="noStrike">
              <a:solidFill>
                <a:sysClr val="windowText" lastClr="000000"/>
              </a:solidFill>
              <a:latin typeface="Arial"/>
              <a:cs typeface="Arial"/>
            </a:rPr>
            <a:pPr/>
            <a:t>Figure 2.2  Number of transactions, by transaction type and year the transaction was effective</a:t>
          </a:fld>
          <a:endParaRPr lang="en-US" sz="1350">
            <a:solidFill>
              <a:sysClr val="windowText" lastClr="000000"/>
            </a:solidFill>
          </a:endParaRPr>
        </a:p>
      </cdr:txBody>
    </cdr:sp>
  </cdr:relSizeAnchor>
  <cdr:relSizeAnchor xmlns:cdr="http://schemas.openxmlformats.org/drawingml/2006/chartDrawing">
    <cdr:from>
      <cdr:x>0.00243</cdr:x>
      <cdr:y>0.10029</cdr:y>
    </cdr:from>
    <cdr:to>
      <cdr:x>0.18852</cdr:x>
      <cdr:y>0.19633</cdr:y>
    </cdr:to>
    <cdr:sp macro="" textlink="ChartData!$K$68">
      <cdr:nvSpPr>
        <cdr:cNvPr id="3" name="TextBox 2">
          <a:extLst xmlns:a="http://schemas.openxmlformats.org/drawingml/2006/main">
            <a:ext uri="{FF2B5EF4-FFF2-40B4-BE49-F238E27FC236}">
              <a16:creationId xmlns:a16="http://schemas.microsoft.com/office/drawing/2014/main" id="{88DE5D24-082E-47BB-B7DD-19B7128DE85C}"/>
            </a:ext>
          </a:extLst>
        </cdr:cNvPr>
        <cdr:cNvSpPr txBox="1"/>
      </cdr:nvSpPr>
      <cdr:spPr>
        <a:xfrm xmlns:a="http://schemas.openxmlformats.org/drawingml/2006/main">
          <a:off x="12952" y="455680"/>
          <a:ext cx="991896" cy="436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7710614-9FEE-4DC6-A8E0-0C93D9626DA9}" type="TxLink">
            <a:rPr lang="en-US" sz="1000" b="1" i="0" u="none" strike="noStrike">
              <a:solidFill>
                <a:sysClr val="windowText" lastClr="000000"/>
              </a:solidFill>
              <a:latin typeface="Arial" panose="020B0604020202020204" pitchFamily="34" charset="0"/>
              <a:cs typeface="Arial" panose="020B0604020202020204" pitchFamily="34" charset="0"/>
            </a:rPr>
            <a:pPr algn="l"/>
            <a:t>Number of transactions</a:t>
          </a:fld>
          <a:endParaRPr lang="en-US" sz="11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0.00348</cdr:x>
      <cdr:y>0.85102</cdr:y>
    </cdr:from>
    <cdr:to>
      <cdr:x>1</cdr:x>
      <cdr:y>0.94082</cdr:y>
    </cdr:to>
    <cdr:sp macro="" textlink="ChartData!$J$86:$O$86">
      <cdr:nvSpPr>
        <cdr:cNvPr id="4" name="TextBox 3">
          <a:extLst xmlns:a="http://schemas.openxmlformats.org/drawingml/2006/main">
            <a:ext uri="{FF2B5EF4-FFF2-40B4-BE49-F238E27FC236}">
              <a16:creationId xmlns:a16="http://schemas.microsoft.com/office/drawing/2014/main" id="{6D63D157-BADC-491F-B8D3-08265CB7BA48}"/>
            </a:ext>
          </a:extLst>
        </cdr:cNvPr>
        <cdr:cNvSpPr txBox="1"/>
      </cdr:nvSpPr>
      <cdr:spPr>
        <a:xfrm xmlns:a="http://schemas.openxmlformats.org/drawingml/2006/main">
          <a:off x="18549" y="3971923"/>
          <a:ext cx="5311642" cy="4191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E9F0FC2-9DE1-4C78-A54B-4F2CD13B7226}" type="TxLink">
            <a:rPr lang="en-US" sz="1000" b="0" i="0" u="none" strike="noStrike">
              <a:solidFill>
                <a:srgbClr val="000000"/>
              </a:solidFill>
              <a:latin typeface="Arial"/>
              <a:cs typeface="Arial"/>
            </a:rPr>
            <a:pPr/>
            <a:t>¹ The category ‘non-residential’ includes properties that are not wholly residential (namely, those which have both residential and commercial elements). </a:t>
          </a:fld>
          <a:endParaRPr lang="en-US" sz="1100"/>
        </a:p>
      </cdr:txBody>
    </cdr:sp>
  </cdr:relSizeAnchor>
  <cdr:relSizeAnchor xmlns:cdr="http://schemas.openxmlformats.org/drawingml/2006/chartDrawing">
    <cdr:from>
      <cdr:x>0.39921</cdr:x>
      <cdr:y>0.79954</cdr:y>
    </cdr:from>
    <cdr:to>
      <cdr:x>0.7092</cdr:x>
      <cdr:y>0.8526</cdr:y>
    </cdr:to>
    <cdr:sp macro="" textlink="ChartData!$K$67">
      <cdr:nvSpPr>
        <cdr:cNvPr id="5" name="TextBox 4">
          <a:extLst xmlns:a="http://schemas.openxmlformats.org/drawingml/2006/main">
            <a:ext uri="{FF2B5EF4-FFF2-40B4-BE49-F238E27FC236}">
              <a16:creationId xmlns:a16="http://schemas.microsoft.com/office/drawing/2014/main" id="{4E9E585E-BC90-412A-81FB-4652CCD57617}"/>
            </a:ext>
          </a:extLst>
        </cdr:cNvPr>
        <cdr:cNvSpPr txBox="1"/>
      </cdr:nvSpPr>
      <cdr:spPr>
        <a:xfrm xmlns:a="http://schemas.openxmlformats.org/drawingml/2006/main">
          <a:off x="2140018" y="3693596"/>
          <a:ext cx="1661754" cy="245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5486BAE-CCD1-4F93-9920-9AA09A52F862}" type="TxLink">
            <a:rPr lang="en-US" sz="1000" b="1" i="0" u="none" strike="noStrike">
              <a:solidFill>
                <a:sysClr val="windowText" lastClr="000000"/>
              </a:solidFill>
              <a:latin typeface="Arial"/>
              <a:cs typeface="Arial"/>
            </a:rPr>
            <a:pPr/>
            <a:t>Transaction type</a:t>
          </a:fld>
          <a:endParaRPr lang="en-US" sz="1100" b="1">
            <a:solidFill>
              <a:sysClr val="windowText" lastClr="000000"/>
            </a:solidFill>
          </a:endParaRPr>
        </a:p>
      </cdr:txBody>
    </cdr:sp>
  </cdr:relSizeAnchor>
  <cdr:relSizeAnchor xmlns:cdr="http://schemas.openxmlformats.org/drawingml/2006/chartDrawing">
    <cdr:from>
      <cdr:x>0.00179</cdr:x>
      <cdr:y>0.92857</cdr:y>
    </cdr:from>
    <cdr:to>
      <cdr:x>0.99893</cdr:x>
      <cdr:y>0.99345</cdr:y>
    </cdr:to>
    <cdr:sp macro="" textlink="ChartData!$J$87">
      <cdr:nvSpPr>
        <cdr:cNvPr id="6" name="TextBox 5">
          <a:extLst xmlns:a="http://schemas.openxmlformats.org/drawingml/2006/main">
            <a:ext uri="{FF2B5EF4-FFF2-40B4-BE49-F238E27FC236}">
              <a16:creationId xmlns:a16="http://schemas.microsoft.com/office/drawing/2014/main" id="{663137F6-DE6A-4F83-9B78-4B51CDC642AE}"/>
            </a:ext>
          </a:extLst>
        </cdr:cNvPr>
        <cdr:cNvSpPr txBox="1"/>
      </cdr:nvSpPr>
      <cdr:spPr>
        <a:xfrm xmlns:a="http://schemas.openxmlformats.org/drawingml/2006/main">
          <a:off x="9541" y="4333873"/>
          <a:ext cx="5314947" cy="3028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7643CAC-26B9-4149-AB82-8FD7B1E79AB4}"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0.51827</cdr:x>
      <cdr:y>0.12741</cdr:y>
    </cdr:from>
    <cdr:to>
      <cdr:x>0.96676</cdr:x>
      <cdr:y>0.21468</cdr:y>
    </cdr:to>
    <cdr:grpSp>
      <cdr:nvGrpSpPr>
        <cdr:cNvPr id="9" name="Group 8">
          <a:extLst xmlns:a="http://schemas.openxmlformats.org/drawingml/2006/main">
            <a:ext uri="{FF2B5EF4-FFF2-40B4-BE49-F238E27FC236}">
              <a16:creationId xmlns:a16="http://schemas.microsoft.com/office/drawing/2014/main" id="{FB866640-8477-4637-B4AC-976AC9941073}"/>
            </a:ext>
          </a:extLst>
        </cdr:cNvPr>
        <cdr:cNvGrpSpPr/>
      </cdr:nvGrpSpPr>
      <cdr:grpSpPr>
        <a:xfrm xmlns:a="http://schemas.openxmlformats.org/drawingml/2006/main">
          <a:off x="2778275" y="577907"/>
          <a:ext cx="2404207" cy="395840"/>
          <a:chOff x="2762504" y="512180"/>
          <a:chExt cx="2390511" cy="396505"/>
        </a:xfrm>
      </cdr:grpSpPr>
      <cdr:sp macro="" textlink="ChartData!$P$73">
        <cdr:nvSpPr>
          <cdr:cNvPr id="7" name="TextBox 6">
            <a:extLst xmlns:a="http://schemas.openxmlformats.org/drawingml/2006/main">
              <a:ext uri="{FF2B5EF4-FFF2-40B4-BE49-F238E27FC236}">
                <a16:creationId xmlns:a16="http://schemas.microsoft.com/office/drawing/2014/main" id="{D4D602C7-2CB3-4FB4-B233-AC1DA4AE6C56}"/>
              </a:ext>
            </a:extLst>
          </cdr:cNvPr>
          <cdr:cNvSpPr txBox="1"/>
        </cdr:nvSpPr>
        <cdr:spPr>
          <a:xfrm xmlns:a="http://schemas.openxmlformats.org/drawingml/2006/main">
            <a:off x="3028934" y="512180"/>
            <a:ext cx="2124081" cy="396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325CFE6C-9A22-4D17-86E8-48611AA775FB}" type="TxLink">
              <a:rPr lang="en-US" sz="1000" b="0" i="0" u="none" strike="noStrike">
                <a:solidFill>
                  <a:srgbClr val="000000"/>
                </a:solidFill>
                <a:latin typeface="Arial"/>
                <a:cs typeface="Arial"/>
              </a:rPr>
              <a:pPr algn="r"/>
              <a:t> </a:t>
            </a:fld>
            <a:endParaRPr lang="en-US" sz="1100"/>
          </a:p>
        </cdr:txBody>
      </cdr:sp>
      <cdr:sp macro="" textlink="">
        <cdr:nvSpPr>
          <cdr:cNvPr id="8" name="TextBox 7">
            <a:extLst xmlns:a="http://schemas.openxmlformats.org/drawingml/2006/main">
              <a:ext uri="{FF2B5EF4-FFF2-40B4-BE49-F238E27FC236}">
                <a16:creationId xmlns:a16="http://schemas.microsoft.com/office/drawing/2014/main" id="{35A47411-2EC5-419C-8672-1973696FC91B}"/>
              </a:ext>
            </a:extLst>
          </cdr:cNvPr>
          <cdr:cNvSpPr txBox="1"/>
        </cdr:nvSpPr>
        <cdr:spPr>
          <a:xfrm xmlns:a="http://schemas.openxmlformats.org/drawingml/2006/main">
            <a:off x="2762504" y="531174"/>
            <a:ext cx="304834" cy="208679"/>
          </a:xfrm>
          <a:prstGeom xmlns:a="http://schemas.openxmlformats.org/drawingml/2006/main" prst="rect">
            <a:avLst/>
          </a:prstGeom>
          <a:pattFill xmlns:a="http://schemas.openxmlformats.org/drawingml/2006/main" prst="lgCheck">
            <a:fgClr>
              <a:srgbClr val="5F5F5F"/>
            </a:fgClr>
            <a:bgClr>
              <a:srgbClr val="FFFFFF"/>
            </a:bgClr>
          </a:pattFill>
          <a:ln xmlns:a="http://schemas.openxmlformats.org/drawingml/2006/main" w="3175">
            <a:solidFill>
              <a:srgbClr val="000000"/>
            </a:solidFill>
          </a:ln>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grpSp>
  </cdr:relSizeAnchor>
  <cdr:relSizeAnchor xmlns:cdr="http://schemas.openxmlformats.org/drawingml/2006/chartDrawing">
    <cdr:from>
      <cdr:x>0.60839</cdr:x>
      <cdr:y>0.12726</cdr:y>
    </cdr:from>
    <cdr:to>
      <cdr:x>0.96944</cdr:x>
      <cdr:y>0.18102</cdr:y>
    </cdr:to>
    <cdr:sp macro="" textlink="ChartData!$K$71">
      <cdr:nvSpPr>
        <cdr:cNvPr id="10" name="TextBox 9">
          <a:extLst xmlns:a="http://schemas.openxmlformats.org/drawingml/2006/main">
            <a:ext uri="{FF2B5EF4-FFF2-40B4-BE49-F238E27FC236}">
              <a16:creationId xmlns:a16="http://schemas.microsoft.com/office/drawing/2014/main" id="{DBC96018-70E5-49D2-ABC9-6D43E75C8DDA}"/>
            </a:ext>
          </a:extLst>
        </cdr:cNvPr>
        <cdr:cNvSpPr txBox="1"/>
      </cdr:nvSpPr>
      <cdr:spPr>
        <a:xfrm xmlns:a="http://schemas.openxmlformats.org/drawingml/2006/main">
          <a:off x="3261360" y="577216"/>
          <a:ext cx="1935480"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233E773-3CA6-4303-8C15-F0C6AF02CE24}" type="TxLink">
            <a:rPr lang="en-US" sz="1000" b="0" i="0" u="none" strike="noStrike">
              <a:solidFill>
                <a:srgbClr val="000000"/>
              </a:solidFill>
              <a:latin typeface="Arial"/>
              <a:cs typeface="Arial"/>
            </a:rPr>
            <a:pPr/>
            <a:t>of which: higher rates residential</a:t>
          </a:fld>
          <a:endParaRPr lang="en-US" sz="1100"/>
        </a:p>
      </cdr:txBody>
    </cdr:sp>
  </cdr:relSizeAnchor>
</c:userShapes>
</file>

<file path=xl/drawings/drawing33.xml><?xml version="1.0" encoding="utf-8"?>
<c:userShapes xmlns:c="http://schemas.openxmlformats.org/drawingml/2006/chart">
  <cdr:relSizeAnchor xmlns:cdr="http://schemas.openxmlformats.org/drawingml/2006/chartDrawing">
    <cdr:from>
      <cdr:x>0.00591</cdr:x>
      <cdr:y>0.00251</cdr:y>
    </cdr:from>
    <cdr:to>
      <cdr:x>0.99896</cdr:x>
      <cdr:y>0.12069</cdr:y>
    </cdr:to>
    <cdr:sp macro="" textlink="ChartData!$J$92">
      <cdr:nvSpPr>
        <cdr:cNvPr id="2" name="TextBox 1">
          <a:extLst xmlns:a="http://schemas.openxmlformats.org/drawingml/2006/main">
            <a:ext uri="{FF2B5EF4-FFF2-40B4-BE49-F238E27FC236}">
              <a16:creationId xmlns:a16="http://schemas.microsoft.com/office/drawing/2014/main" id="{9680519B-B046-49AE-9795-3ACAF8DC6724}"/>
            </a:ext>
          </a:extLst>
        </cdr:cNvPr>
        <cdr:cNvSpPr txBox="1"/>
      </cdr:nvSpPr>
      <cdr:spPr>
        <a:xfrm xmlns:a="http://schemas.openxmlformats.org/drawingml/2006/main">
          <a:off x="32384" y="9525"/>
          <a:ext cx="543877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702AB7-9D32-40B6-B0F6-0DA66880889F}" type="TxLink">
            <a:rPr lang="en-US" sz="1350" b="1" i="0" u="none" strike="noStrike">
              <a:solidFill>
                <a:sysClr val="windowText" lastClr="000000"/>
              </a:solidFill>
              <a:latin typeface="Arial"/>
              <a:cs typeface="Arial"/>
            </a:rPr>
            <a:pPr/>
            <a:t>Figure 2.3  Tax due on transactions, by transaction type and year the transaction was effective ¹ </a:t>
          </a:fld>
          <a:endParaRPr lang="en-US" sz="1350">
            <a:solidFill>
              <a:sysClr val="windowText" lastClr="000000"/>
            </a:solidFill>
          </a:endParaRPr>
        </a:p>
      </cdr:txBody>
    </cdr:sp>
  </cdr:relSizeAnchor>
  <cdr:relSizeAnchor xmlns:cdr="http://schemas.openxmlformats.org/drawingml/2006/chartDrawing">
    <cdr:from>
      <cdr:x>0</cdr:x>
      <cdr:y>0.11133</cdr:y>
    </cdr:from>
    <cdr:to>
      <cdr:x>0.25763</cdr:x>
      <cdr:y>0.20234</cdr:y>
    </cdr:to>
    <cdr:sp macro="" textlink="ChartData!$K$97">
      <cdr:nvSpPr>
        <cdr:cNvPr id="3" name="TextBox 2">
          <a:extLst xmlns:a="http://schemas.openxmlformats.org/drawingml/2006/main">
            <a:ext uri="{FF2B5EF4-FFF2-40B4-BE49-F238E27FC236}">
              <a16:creationId xmlns:a16="http://schemas.microsoft.com/office/drawing/2014/main" id="{88DE5D24-082E-47BB-B7DD-19B7128DE85C}"/>
            </a:ext>
          </a:extLst>
        </cdr:cNvPr>
        <cdr:cNvSpPr txBox="1"/>
      </cdr:nvSpPr>
      <cdr:spPr>
        <a:xfrm xmlns:a="http://schemas.openxmlformats.org/drawingml/2006/main">
          <a:off x="0" y="516425"/>
          <a:ext cx="1369291" cy="422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8505640-9775-47E0-89A3-27658F977884}" type="TxLink">
            <a:rPr lang="en-US" sz="1000" b="1" i="0" u="none" strike="noStrike">
              <a:solidFill>
                <a:sysClr val="windowText" lastClr="000000"/>
              </a:solidFill>
              <a:latin typeface="Arial"/>
              <a:cs typeface="Arial"/>
            </a:rPr>
            <a:pPr algn="l"/>
            <a:t>Tax due 
(£ millions)</a:t>
          </a:fld>
          <a:endParaRPr lang="en-US" sz="11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0.80802</cdr:y>
    </cdr:from>
    <cdr:to>
      <cdr:x>0.99652</cdr:x>
      <cdr:y>0.89545</cdr:y>
    </cdr:to>
    <cdr:sp macro="" textlink="ChartData!$J$115">
      <cdr:nvSpPr>
        <cdr:cNvPr id="4" name="TextBox 3">
          <a:extLst xmlns:a="http://schemas.openxmlformats.org/drawingml/2006/main">
            <a:ext uri="{FF2B5EF4-FFF2-40B4-BE49-F238E27FC236}">
              <a16:creationId xmlns:a16="http://schemas.microsoft.com/office/drawing/2014/main" id="{6D63D157-BADC-491F-B8D3-08265CB7BA48}"/>
            </a:ext>
          </a:extLst>
        </cdr:cNvPr>
        <cdr:cNvSpPr txBox="1"/>
      </cdr:nvSpPr>
      <cdr:spPr>
        <a:xfrm xmlns:a="http://schemas.openxmlformats.org/drawingml/2006/main">
          <a:off x="0" y="3986740"/>
          <a:ext cx="5296454" cy="431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D9242A7-49C7-48D0-80EC-2A016E7736A0}" type="TxLink">
            <a:rPr lang="en-US" sz="1000" b="0" i="0" u="none" strike="noStrike">
              <a:solidFill>
                <a:srgbClr val="000000"/>
              </a:solidFill>
              <a:latin typeface="Arial"/>
              <a:cs typeface="Arial"/>
            </a:rPr>
            <a:pPr/>
            <a:t>² Please note this item only includes the additional revenue from higher rate transactions. It does not include the main rate component of higher rate transactions. </a:t>
          </a:fld>
          <a:endParaRPr lang="en-US" sz="1100"/>
        </a:p>
      </cdr:txBody>
    </cdr:sp>
  </cdr:relSizeAnchor>
  <cdr:relSizeAnchor xmlns:cdr="http://schemas.openxmlformats.org/drawingml/2006/chartDrawing">
    <cdr:from>
      <cdr:x>0</cdr:x>
      <cdr:y>0.7408</cdr:y>
    </cdr:from>
    <cdr:to>
      <cdr:x>0.99305</cdr:x>
      <cdr:y>0.83707</cdr:y>
    </cdr:to>
    <cdr:sp macro="" textlink="ChartData!$J$114">
      <cdr:nvSpPr>
        <cdr:cNvPr id="5" name="TextBox 4">
          <a:extLst xmlns:a="http://schemas.openxmlformats.org/drawingml/2006/main">
            <a:ext uri="{FF2B5EF4-FFF2-40B4-BE49-F238E27FC236}">
              <a16:creationId xmlns:a16="http://schemas.microsoft.com/office/drawing/2014/main" id="{44C62B7C-03D0-425F-AD69-BA4307822270}"/>
            </a:ext>
          </a:extLst>
        </cdr:cNvPr>
        <cdr:cNvSpPr txBox="1"/>
      </cdr:nvSpPr>
      <cdr:spPr>
        <a:xfrm xmlns:a="http://schemas.openxmlformats.org/drawingml/2006/main">
          <a:off x="0" y="3655090"/>
          <a:ext cx="5278011" cy="4749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3342AC4-EBF0-42EF-9ED8-D75DF8CA3075}"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rgbClr val="FF0000"/>
            </a:solidFill>
          </a:endParaRPr>
        </a:p>
      </cdr:txBody>
    </cdr:sp>
  </cdr:relSizeAnchor>
  <cdr:relSizeAnchor xmlns:cdr="http://schemas.openxmlformats.org/drawingml/2006/chartDrawing">
    <cdr:from>
      <cdr:x>0.40407</cdr:x>
      <cdr:y>0.68445</cdr:y>
    </cdr:from>
    <cdr:to>
      <cdr:x>0.68929</cdr:x>
      <cdr:y>0.7418</cdr:y>
    </cdr:to>
    <cdr:sp macro="" textlink="ChartData!$K$96">
      <cdr:nvSpPr>
        <cdr:cNvPr id="6" name="TextBox 5">
          <a:extLst xmlns:a="http://schemas.openxmlformats.org/drawingml/2006/main">
            <a:ext uri="{FF2B5EF4-FFF2-40B4-BE49-F238E27FC236}">
              <a16:creationId xmlns:a16="http://schemas.microsoft.com/office/drawing/2014/main" id="{92706F9C-0E5E-4680-AD6C-974F0919BB51}"/>
            </a:ext>
          </a:extLst>
        </cdr:cNvPr>
        <cdr:cNvSpPr txBox="1"/>
      </cdr:nvSpPr>
      <cdr:spPr>
        <a:xfrm xmlns:a="http://schemas.openxmlformats.org/drawingml/2006/main">
          <a:off x="2147612" y="3377059"/>
          <a:ext cx="1515930" cy="2829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984B2D-7DEB-4A3B-82D0-93E2A7322B20}" type="TxLink">
            <a:rPr lang="en-US" sz="1000" b="1" i="0" u="none" strike="noStrike">
              <a:solidFill>
                <a:sysClr val="windowText" lastClr="000000"/>
              </a:solidFill>
              <a:latin typeface="Arial"/>
              <a:cs typeface="Arial"/>
            </a:rPr>
            <a:pPr/>
            <a:t>Transaction type</a:t>
          </a:fld>
          <a:endParaRPr lang="en-US" sz="1100" b="1">
            <a:solidFill>
              <a:sysClr val="windowText" lastClr="000000"/>
            </a:solidFill>
          </a:endParaRPr>
        </a:p>
      </cdr:txBody>
    </cdr:sp>
  </cdr:relSizeAnchor>
  <cdr:relSizeAnchor xmlns:cdr="http://schemas.openxmlformats.org/drawingml/2006/chartDrawing">
    <cdr:from>
      <cdr:x>0</cdr:x>
      <cdr:y>0.94816</cdr:y>
    </cdr:from>
    <cdr:to>
      <cdr:x>0.9882</cdr:x>
      <cdr:y>0.98768</cdr:y>
    </cdr:to>
    <cdr:sp macro="" textlink="ChartData!$J$117">
      <cdr:nvSpPr>
        <cdr:cNvPr id="7" name="TextBox 6">
          <a:extLst xmlns:a="http://schemas.openxmlformats.org/drawingml/2006/main">
            <a:ext uri="{FF2B5EF4-FFF2-40B4-BE49-F238E27FC236}">
              <a16:creationId xmlns:a16="http://schemas.microsoft.com/office/drawing/2014/main" id="{D47C3588-690E-4B7F-99D9-540CD8AD6F68}"/>
            </a:ext>
          </a:extLst>
        </cdr:cNvPr>
        <cdr:cNvSpPr txBox="1"/>
      </cdr:nvSpPr>
      <cdr:spPr>
        <a:xfrm xmlns:a="http://schemas.openxmlformats.org/drawingml/2006/main">
          <a:off x="0" y="4398209"/>
          <a:ext cx="5252233" cy="1833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7571229-7144-4192-A783-D295E079D584}"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0.47849</cdr:x>
      <cdr:y>0.12241</cdr:y>
    </cdr:from>
    <cdr:to>
      <cdr:x>0.58781</cdr:x>
      <cdr:y>0.16805</cdr:y>
    </cdr:to>
    <cdr:sp macro="" textlink="">
      <cdr:nvSpPr>
        <cdr:cNvPr id="9" name="TextBox 8">
          <a:extLst xmlns:a="http://schemas.openxmlformats.org/drawingml/2006/main">
            <a:ext uri="{FF2B5EF4-FFF2-40B4-BE49-F238E27FC236}">
              <a16:creationId xmlns:a16="http://schemas.microsoft.com/office/drawing/2014/main" id="{5E9E22D3-A385-47DA-9631-4AC7A2BDE6EB}"/>
            </a:ext>
          </a:extLst>
        </cdr:cNvPr>
        <cdr:cNvSpPr txBox="1"/>
      </cdr:nvSpPr>
      <cdr:spPr>
        <a:xfrm xmlns:a="http://schemas.openxmlformats.org/drawingml/2006/main">
          <a:off x="2543174" y="561974"/>
          <a:ext cx="5810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0.53047</cdr:x>
      <cdr:y>0.12241</cdr:y>
    </cdr:from>
    <cdr:to>
      <cdr:x>0.6129</cdr:x>
      <cdr:y>0.17012</cdr:y>
    </cdr:to>
    <cdr:sp macro="" textlink="">
      <cdr:nvSpPr>
        <cdr:cNvPr id="10" name="TextBox 9">
          <a:extLst xmlns:a="http://schemas.openxmlformats.org/drawingml/2006/main">
            <a:ext uri="{FF2B5EF4-FFF2-40B4-BE49-F238E27FC236}">
              <a16:creationId xmlns:a16="http://schemas.microsoft.com/office/drawing/2014/main" id="{1E124D33-6231-45F3-A88D-A2B612ABDB0D}"/>
            </a:ext>
          </a:extLst>
        </cdr:cNvPr>
        <cdr:cNvSpPr txBox="1"/>
      </cdr:nvSpPr>
      <cdr:spPr>
        <a:xfrm xmlns:a="http://schemas.openxmlformats.org/drawingml/2006/main">
          <a:off x="2819399" y="561974"/>
          <a:ext cx="4381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0.44265</cdr:x>
      <cdr:y>0.11783</cdr:y>
    </cdr:from>
    <cdr:to>
      <cdr:x>0.96416</cdr:x>
      <cdr:y>0.2183</cdr:y>
    </cdr:to>
    <cdr:grpSp>
      <cdr:nvGrpSpPr>
        <cdr:cNvPr id="12" name="Group 11">
          <a:extLst xmlns:a="http://schemas.openxmlformats.org/drawingml/2006/main">
            <a:ext uri="{FF2B5EF4-FFF2-40B4-BE49-F238E27FC236}">
              <a16:creationId xmlns:a16="http://schemas.microsoft.com/office/drawing/2014/main" id="{5FA63D1C-D940-46C6-A536-9C7DF4D41349}"/>
            </a:ext>
          </a:extLst>
        </cdr:cNvPr>
        <cdr:cNvGrpSpPr/>
      </cdr:nvGrpSpPr>
      <cdr:grpSpPr>
        <a:xfrm xmlns:a="http://schemas.openxmlformats.org/drawingml/2006/main">
          <a:off x="2357722" y="579572"/>
          <a:ext cx="2777761" cy="494182"/>
          <a:chOff x="2676511" y="352438"/>
          <a:chExt cx="2771777" cy="523440"/>
        </a:xfrm>
      </cdr:grpSpPr>
      <cdr:sp macro="" textlink="ChartData!$P$102">
        <cdr:nvSpPr>
          <cdr:cNvPr id="8" name="TextBox 7">
            <a:extLst xmlns:a="http://schemas.openxmlformats.org/drawingml/2006/main">
              <a:ext uri="{FF2B5EF4-FFF2-40B4-BE49-F238E27FC236}">
                <a16:creationId xmlns:a16="http://schemas.microsoft.com/office/drawing/2014/main" id="{DFEA3A82-7C2B-418A-A998-5BB3AA41BB59}"/>
              </a:ext>
            </a:extLst>
          </cdr:cNvPr>
          <cdr:cNvSpPr txBox="1"/>
        </cdr:nvSpPr>
        <cdr:spPr>
          <a:xfrm xmlns:a="http://schemas.openxmlformats.org/drawingml/2006/main">
            <a:off x="3143237" y="352438"/>
            <a:ext cx="2305051" cy="523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15AB367-A789-4444-8D0E-8BF596738EA5}" type="TxLink">
              <a:rPr lang="en-US" sz="1000" b="0" i="0" u="none" strike="noStrike">
                <a:solidFill>
                  <a:srgbClr val="000000"/>
                </a:solidFill>
                <a:latin typeface="Arial"/>
                <a:cs typeface="Arial"/>
              </a:rPr>
              <a:pPr/>
              <a:t> </a:t>
            </a:fld>
            <a:endParaRPr lang="en-US" sz="1100"/>
          </a:p>
        </cdr:txBody>
      </cdr:sp>
      <cdr:sp macro="" textlink="">
        <cdr:nvSpPr>
          <cdr:cNvPr id="11" name="TextBox 10">
            <a:extLst xmlns:a="http://schemas.openxmlformats.org/drawingml/2006/main">
              <a:ext uri="{FF2B5EF4-FFF2-40B4-BE49-F238E27FC236}">
                <a16:creationId xmlns:a16="http://schemas.microsoft.com/office/drawing/2014/main" id="{353C3744-B746-4D95-8C9E-80B6C935DF40}"/>
              </a:ext>
            </a:extLst>
          </cdr:cNvPr>
          <cdr:cNvSpPr txBox="1"/>
        </cdr:nvSpPr>
        <cdr:spPr>
          <a:xfrm xmlns:a="http://schemas.openxmlformats.org/drawingml/2006/main">
            <a:off x="2676511" y="479781"/>
            <a:ext cx="333407" cy="171428"/>
          </a:xfrm>
          <a:prstGeom xmlns:a="http://schemas.openxmlformats.org/drawingml/2006/main" prst="rect">
            <a:avLst/>
          </a:prstGeom>
          <a:pattFill xmlns:a="http://schemas.openxmlformats.org/drawingml/2006/main" prst="lgCheck">
            <a:fgClr>
              <a:srgbClr val="5F5F5F"/>
            </a:fgClr>
            <a:bgClr>
              <a:srgbClr val="FFFFFF"/>
            </a:bgClr>
          </a:pattFill>
          <a:ln xmlns:a="http://schemas.openxmlformats.org/drawingml/2006/main" w="3175">
            <a:solidFill>
              <a:srgbClr val="000000"/>
            </a:solidFill>
          </a:ln>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grpSp>
  </cdr:relSizeAnchor>
  <cdr:relSizeAnchor xmlns:cdr="http://schemas.openxmlformats.org/drawingml/2006/chartDrawing">
    <cdr:from>
      <cdr:x>0</cdr:x>
      <cdr:y>0.87061</cdr:y>
    </cdr:from>
    <cdr:to>
      <cdr:x>0.99652</cdr:x>
      <cdr:y>0.9884</cdr:y>
    </cdr:to>
    <cdr:sp macro="" textlink="ChartData!#REF!">
      <cdr:nvSpPr>
        <cdr:cNvPr id="14" name="TextBox 1">
          <a:extLst xmlns:a="http://schemas.openxmlformats.org/drawingml/2006/main">
            <a:ext uri="{FF2B5EF4-FFF2-40B4-BE49-F238E27FC236}">
              <a16:creationId xmlns:a16="http://schemas.microsoft.com/office/drawing/2014/main" id="{AF7F2327-E922-43E6-93E8-B8654776757A}"/>
            </a:ext>
          </a:extLst>
        </cdr:cNvPr>
        <cdr:cNvSpPr txBox="1"/>
      </cdr:nvSpPr>
      <cdr:spPr>
        <a:xfrm xmlns:a="http://schemas.openxmlformats.org/drawingml/2006/main">
          <a:off x="0" y="4718475"/>
          <a:ext cx="5296454" cy="6384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B510485-D9CC-4F86-A771-973180BC4BCB}"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0.87516</cdr:y>
    </cdr:from>
    <cdr:to>
      <cdr:x>0.99652</cdr:x>
      <cdr:y>0.96259</cdr:y>
    </cdr:to>
    <cdr:sp macro="" textlink="ChartData!$J$116">
      <cdr:nvSpPr>
        <cdr:cNvPr id="15" name="TextBox 1">
          <a:extLst xmlns:a="http://schemas.openxmlformats.org/drawingml/2006/main">
            <a:ext uri="{FF2B5EF4-FFF2-40B4-BE49-F238E27FC236}">
              <a16:creationId xmlns:a16="http://schemas.microsoft.com/office/drawing/2014/main" id="{2682643C-A163-4BAE-8E29-7871F5F57210}"/>
            </a:ext>
          </a:extLst>
        </cdr:cNvPr>
        <cdr:cNvSpPr txBox="1"/>
      </cdr:nvSpPr>
      <cdr:spPr>
        <a:xfrm xmlns:a="http://schemas.openxmlformats.org/drawingml/2006/main">
          <a:off x="0" y="4318000"/>
          <a:ext cx="5296454" cy="431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001FEA4-2148-471C-A886-8468C9F2729D}" type="TxLink">
            <a:rPr lang="en-US" sz="1000" b="0" i="0" u="none" strike="noStrike">
              <a:solidFill>
                <a:srgbClr val="000000"/>
              </a:solidFill>
              <a:latin typeface="Arial"/>
              <a:cs typeface="Arial"/>
            </a:rPr>
            <a:pPr/>
            <a:t>³ The category ‘non-residential’ includes properties that are not wholly residential (namely, those which have both residential and commercial elements). </a:t>
          </a:fld>
          <a:endParaRPr lang="en-US" sz="1100"/>
        </a:p>
      </cdr:txBody>
    </cdr:sp>
  </cdr:relSizeAnchor>
  <cdr:relSizeAnchor xmlns:cdr="http://schemas.openxmlformats.org/drawingml/2006/chartDrawing">
    <cdr:from>
      <cdr:x>0.53934</cdr:x>
      <cdr:y>0.11619</cdr:y>
    </cdr:from>
    <cdr:to>
      <cdr:x>0.98855</cdr:x>
      <cdr:y>0.22308</cdr:y>
    </cdr:to>
    <cdr:sp macro="" textlink="ChartData!$K$100">
      <cdr:nvSpPr>
        <cdr:cNvPr id="13" name="TextBox 12">
          <a:extLst xmlns:a="http://schemas.openxmlformats.org/drawingml/2006/main">
            <a:ext uri="{FF2B5EF4-FFF2-40B4-BE49-F238E27FC236}">
              <a16:creationId xmlns:a16="http://schemas.microsoft.com/office/drawing/2014/main" id="{D9887909-DA21-451B-AD6A-8A1FAD82A1F6}"/>
            </a:ext>
          </a:extLst>
        </cdr:cNvPr>
        <cdr:cNvSpPr txBox="1"/>
      </cdr:nvSpPr>
      <cdr:spPr>
        <a:xfrm xmlns:a="http://schemas.openxmlformats.org/drawingml/2006/main">
          <a:off x="2872739" y="571500"/>
          <a:ext cx="2392680" cy="5257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F4F10E2-F219-4966-8CE4-C8DCB85E0EA1}" type="TxLink">
            <a:rPr lang="en-US" sz="1000" b="0" i="0" u="none" strike="noStrike">
              <a:solidFill>
                <a:srgbClr val="000000"/>
              </a:solidFill>
              <a:latin typeface="Arial"/>
              <a:cs typeface="Arial"/>
            </a:rPr>
            <a:pPr/>
            <a:t>of which: additional revenue from higher rates residential ² </a:t>
          </a:fld>
          <a:endParaRPr lang="en-US" sz="1100"/>
        </a:p>
      </cdr:txBody>
    </cdr:sp>
  </cdr:relSizeAnchor>
</c:userShapes>
</file>

<file path=xl/drawings/drawing34.xml><?xml version="1.0" encoding="utf-8"?>
<c:userShapes xmlns:c="http://schemas.openxmlformats.org/drawingml/2006/chart">
  <cdr:relSizeAnchor xmlns:cdr="http://schemas.openxmlformats.org/drawingml/2006/chartDrawing">
    <cdr:from>
      <cdr:x>0</cdr:x>
      <cdr:y>0</cdr:y>
    </cdr:from>
    <cdr:to>
      <cdr:x>0.99305</cdr:x>
      <cdr:y>0.11821</cdr:y>
    </cdr:to>
    <cdr:sp macro="" textlink="ChartData!$J$121">
      <cdr:nvSpPr>
        <cdr:cNvPr id="2" name="TextBox 1">
          <a:extLst xmlns:a="http://schemas.openxmlformats.org/drawingml/2006/main">
            <a:ext uri="{FF2B5EF4-FFF2-40B4-BE49-F238E27FC236}">
              <a16:creationId xmlns:a16="http://schemas.microsoft.com/office/drawing/2014/main" id="{9680519B-B046-49AE-9795-3ACAF8DC6724}"/>
            </a:ext>
          </a:extLst>
        </cdr:cNvPr>
        <cdr:cNvSpPr txBox="1"/>
      </cdr:nvSpPr>
      <cdr:spPr>
        <a:xfrm xmlns:a="http://schemas.openxmlformats.org/drawingml/2006/main">
          <a:off x="0" y="0"/>
          <a:ext cx="5287470" cy="704850"/>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square" rtlCol="0"/>
        <a:lstStyle xmlns:a="http://schemas.openxmlformats.org/drawingml/2006/main"/>
        <a:p xmlns:a="http://schemas.openxmlformats.org/drawingml/2006/main">
          <a:fld id="{434B4344-4328-4BB8-AFA5-B26FE649A41E}" type="TxLink">
            <a:rPr lang="en-US" sz="1350" b="1" i="0" u="none" strike="noStrike">
              <a:solidFill>
                <a:sysClr val="windowText" lastClr="000000"/>
              </a:solidFill>
              <a:latin typeface="Arial"/>
              <a:cs typeface="Arial"/>
            </a:rPr>
            <a:pPr/>
            <a:t>Figure 2.4  Value attributed to properties subject to LTT, by transaction type and year the transaction was effective ¹ </a:t>
          </a:fld>
          <a:endParaRPr lang="en-US" sz="1350">
            <a:solidFill>
              <a:sysClr val="windowText" lastClr="000000"/>
            </a:solidFill>
          </a:endParaRPr>
        </a:p>
      </cdr:txBody>
    </cdr:sp>
  </cdr:relSizeAnchor>
  <cdr:relSizeAnchor xmlns:cdr="http://schemas.openxmlformats.org/drawingml/2006/chartDrawing">
    <cdr:from>
      <cdr:x>0</cdr:x>
      <cdr:y>0.10113</cdr:y>
    </cdr:from>
    <cdr:to>
      <cdr:x>0.26299</cdr:x>
      <cdr:y>0.18647</cdr:y>
    </cdr:to>
    <cdr:sp macro="" textlink="ChartData!$K$125">
      <cdr:nvSpPr>
        <cdr:cNvPr id="3" name="TextBox 2">
          <a:extLst xmlns:a="http://schemas.openxmlformats.org/drawingml/2006/main">
            <a:ext uri="{FF2B5EF4-FFF2-40B4-BE49-F238E27FC236}">
              <a16:creationId xmlns:a16="http://schemas.microsoft.com/office/drawing/2014/main" id="{88DE5D24-082E-47BB-B7DD-19B7128DE85C}"/>
            </a:ext>
          </a:extLst>
        </cdr:cNvPr>
        <cdr:cNvSpPr txBox="1"/>
      </cdr:nvSpPr>
      <cdr:spPr>
        <a:xfrm xmlns:a="http://schemas.openxmlformats.org/drawingml/2006/main">
          <a:off x="0" y="603017"/>
          <a:ext cx="1400284" cy="5088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42940CFF-BF0A-436C-B17C-31C7D67A4722}" type="TxLink">
            <a:rPr lang="en-US" sz="1000" b="1" i="0" u="none" strike="noStrike">
              <a:solidFill>
                <a:sysClr val="windowText" lastClr="000000"/>
              </a:solidFill>
              <a:latin typeface="Arial"/>
              <a:cs typeface="Arial"/>
            </a:rPr>
            <a:pPr algn="l"/>
            <a:t>Property value taxed (£ millions) </a:t>
          </a:fld>
          <a:endParaRPr lang="en-US" sz="11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0.6911</cdr:y>
    </cdr:from>
    <cdr:to>
      <cdr:x>0.99724</cdr:x>
      <cdr:y>0.77157</cdr:y>
    </cdr:to>
    <cdr:sp macro="" textlink="ChartData!$J$146">
      <cdr:nvSpPr>
        <cdr:cNvPr id="4" name="TextBox 3">
          <a:extLst xmlns:a="http://schemas.openxmlformats.org/drawingml/2006/main">
            <a:ext uri="{FF2B5EF4-FFF2-40B4-BE49-F238E27FC236}">
              <a16:creationId xmlns:a16="http://schemas.microsoft.com/office/drawing/2014/main" id="{6D63D157-BADC-491F-B8D3-08265CB7BA48}"/>
            </a:ext>
          </a:extLst>
        </cdr:cNvPr>
        <cdr:cNvSpPr txBox="1"/>
      </cdr:nvSpPr>
      <cdr:spPr>
        <a:xfrm xmlns:a="http://schemas.openxmlformats.org/drawingml/2006/main">
          <a:off x="0" y="4120771"/>
          <a:ext cx="5309780" cy="479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7B3E0B3-A178-4814-AB0D-20CD57C875CF}" type="TxLink">
            <a:rPr lang="en-US" sz="1000" b="0" i="0" u="none" strike="noStrike">
              <a:solidFill>
                <a:srgbClr val="000000"/>
              </a:solidFill>
              <a:latin typeface="Arial"/>
              <a:cs typeface="Arial"/>
            </a:rPr>
            <a:pPr/>
            <a:t>²  The category ‘non-residential’ includes properties that are not wholly residential (namely, those which have both residential and commercial elements). </a:t>
          </a:fld>
          <a:endParaRPr lang="en-US" sz="1100"/>
        </a:p>
      </cdr:txBody>
    </cdr:sp>
  </cdr:relSizeAnchor>
  <cdr:relSizeAnchor xmlns:cdr="http://schemas.openxmlformats.org/drawingml/2006/chartDrawing">
    <cdr:from>
      <cdr:x>0</cdr:x>
      <cdr:y>0.63356</cdr:y>
    </cdr:from>
    <cdr:to>
      <cdr:x>0.99305</cdr:x>
      <cdr:y>0.71014</cdr:y>
    </cdr:to>
    <cdr:sp macro="" textlink="ChartData!$J$145">
      <cdr:nvSpPr>
        <cdr:cNvPr id="5" name="TextBox 4">
          <a:extLst xmlns:a="http://schemas.openxmlformats.org/drawingml/2006/main">
            <a:ext uri="{FF2B5EF4-FFF2-40B4-BE49-F238E27FC236}">
              <a16:creationId xmlns:a16="http://schemas.microsoft.com/office/drawing/2014/main" id="{44C62B7C-03D0-425F-AD69-BA4307822270}"/>
            </a:ext>
          </a:extLst>
        </cdr:cNvPr>
        <cdr:cNvSpPr txBox="1"/>
      </cdr:nvSpPr>
      <cdr:spPr>
        <a:xfrm xmlns:a="http://schemas.openxmlformats.org/drawingml/2006/main">
          <a:off x="0" y="3739075"/>
          <a:ext cx="5296929" cy="45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CFD845D-4CC0-44F3-A64A-06D6063D99EC}" type="TxLink">
            <a:rPr lang="en-US" sz="1000" b="0" i="0" u="none" strike="noStrike">
              <a:solidFill>
                <a:srgbClr val="000000"/>
              </a:solidFill>
              <a:latin typeface="Arial"/>
              <a:cs typeface="Arial"/>
            </a:rPr>
            <a:pPr/>
            <a:t>¹ Any property value associated with the additional transactions shown in Figure 1.2 is excluded here.  </a:t>
          </a:fld>
          <a:endParaRPr lang="en-US" sz="1100"/>
        </a:p>
      </cdr:txBody>
    </cdr:sp>
  </cdr:relSizeAnchor>
  <cdr:relSizeAnchor xmlns:cdr="http://schemas.openxmlformats.org/drawingml/2006/chartDrawing">
    <cdr:from>
      <cdr:x>0.38976</cdr:x>
      <cdr:y>0.59817</cdr:y>
    </cdr:from>
    <cdr:to>
      <cdr:x>0.67498</cdr:x>
      <cdr:y>0.64644</cdr:y>
    </cdr:to>
    <cdr:sp macro="" textlink="ChartData!$K$96">
      <cdr:nvSpPr>
        <cdr:cNvPr id="6" name="TextBox 5">
          <a:extLst xmlns:a="http://schemas.openxmlformats.org/drawingml/2006/main">
            <a:ext uri="{FF2B5EF4-FFF2-40B4-BE49-F238E27FC236}">
              <a16:creationId xmlns:a16="http://schemas.microsoft.com/office/drawing/2014/main" id="{92706F9C-0E5E-4680-AD6C-974F0919BB51}"/>
            </a:ext>
          </a:extLst>
        </cdr:cNvPr>
        <cdr:cNvSpPr txBox="1"/>
      </cdr:nvSpPr>
      <cdr:spPr>
        <a:xfrm xmlns:a="http://schemas.openxmlformats.org/drawingml/2006/main">
          <a:off x="2075291" y="3566705"/>
          <a:ext cx="1518646" cy="2878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984B2D-7DEB-4A3B-82D0-93E2A7322B20}" type="TxLink">
            <a:rPr lang="en-US" sz="1000" b="1" i="0" u="none" strike="noStrike">
              <a:solidFill>
                <a:sysClr val="windowText" lastClr="000000"/>
              </a:solidFill>
              <a:latin typeface="Arial"/>
              <a:cs typeface="Arial"/>
            </a:rPr>
            <a:pPr/>
            <a:t>Transaction type</a:t>
          </a:fld>
          <a:endParaRPr lang="en-US" sz="1100" b="1">
            <a:solidFill>
              <a:sysClr val="windowText" lastClr="000000"/>
            </a:solidFill>
          </a:endParaRPr>
        </a:p>
      </cdr:txBody>
    </cdr:sp>
  </cdr:relSizeAnchor>
  <cdr:relSizeAnchor xmlns:cdr="http://schemas.openxmlformats.org/drawingml/2006/chartDrawing">
    <cdr:from>
      <cdr:x>0</cdr:x>
      <cdr:y>0.74423</cdr:y>
    </cdr:from>
    <cdr:to>
      <cdr:x>0.99285</cdr:x>
      <cdr:y>0.84026</cdr:y>
    </cdr:to>
    <cdr:sp macro="" textlink="ChartData!$J$147">
      <cdr:nvSpPr>
        <cdr:cNvPr id="7" name="TextBox 6">
          <a:extLst xmlns:a="http://schemas.openxmlformats.org/drawingml/2006/main">
            <a:ext uri="{FF2B5EF4-FFF2-40B4-BE49-F238E27FC236}">
              <a16:creationId xmlns:a16="http://schemas.microsoft.com/office/drawing/2014/main" id="{84016809-D28D-4808-B9FC-5306153A3B16}"/>
            </a:ext>
          </a:extLst>
        </cdr:cNvPr>
        <cdr:cNvSpPr txBox="1"/>
      </cdr:nvSpPr>
      <cdr:spPr>
        <a:xfrm xmlns:a="http://schemas.openxmlformats.org/drawingml/2006/main">
          <a:off x="0" y="4437560"/>
          <a:ext cx="5286405" cy="572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0EC864C-CC96-4BC7-AFAB-FF3FCEEF3C1A}" type="TxLink">
            <a:rPr lang="en-US" sz="1000" b="0" i="0" u="none" strike="noStrike">
              <a:solidFill>
                <a:srgbClr val="000000"/>
              </a:solidFill>
              <a:latin typeface="Arial"/>
              <a:cs typeface="Arial"/>
            </a:rPr>
            <a:pPr/>
            <a:t>³ Newly granted non-residential leases may have either, or both, a premium and a rental value (the term 'premium' is more accurately described as 'consideration other than rent'). The rental value is the net present value (NPV) of the rents’. </a:t>
          </a:fld>
          <a:endParaRPr lang="en-US" sz="1100"/>
        </a:p>
      </cdr:txBody>
    </cdr:sp>
  </cdr:relSizeAnchor>
  <cdr:relSizeAnchor xmlns:cdr="http://schemas.openxmlformats.org/drawingml/2006/chartDrawing">
    <cdr:from>
      <cdr:x>0</cdr:x>
      <cdr:y>0.81977</cdr:y>
    </cdr:from>
    <cdr:to>
      <cdr:x>0.99464</cdr:x>
      <cdr:y>0.92971</cdr:y>
    </cdr:to>
    <cdr:sp macro="" textlink="ChartData!$J$148">
      <cdr:nvSpPr>
        <cdr:cNvPr id="8" name="TextBox 7">
          <a:extLst xmlns:a="http://schemas.openxmlformats.org/drawingml/2006/main">
            <a:ext uri="{FF2B5EF4-FFF2-40B4-BE49-F238E27FC236}">
              <a16:creationId xmlns:a16="http://schemas.microsoft.com/office/drawing/2014/main" id="{6B78E4E0-B2BB-48A8-AC11-F071FD52AFB9}"/>
            </a:ext>
          </a:extLst>
        </cdr:cNvPr>
        <cdr:cNvSpPr txBox="1"/>
      </cdr:nvSpPr>
      <cdr:spPr>
        <a:xfrm xmlns:a="http://schemas.openxmlformats.org/drawingml/2006/main">
          <a:off x="0" y="4888025"/>
          <a:ext cx="5295936" cy="655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5E09919-BBB0-45D8-924E-B6B8B468E8F7}" type="TxLink">
            <a:rPr lang="en-US" sz="1000" b="0" i="0" u="none" strike="noStrike">
              <a:solidFill>
                <a:sysClr val="windowText" lastClr="000000"/>
              </a:solidFill>
              <a:latin typeface="Arial"/>
              <a:cs typeface="Arial"/>
            </a:rPr>
            <a:pPr/>
            <a:t>In this chart, only the premium element is included in the total. The rental value is shown separately in the bars to the right of the total. The rental value should not be added to the total property value taxed, as these are different concepts.</a:t>
          </a:fld>
          <a:endParaRPr lang="en-US" sz="1100">
            <a:solidFill>
              <a:sysClr val="windowText" lastClr="000000"/>
            </a:solidFill>
          </a:endParaRPr>
        </a:p>
      </cdr:txBody>
    </cdr:sp>
  </cdr:relSizeAnchor>
  <cdr:relSizeAnchor xmlns:cdr="http://schemas.openxmlformats.org/drawingml/2006/chartDrawing">
    <cdr:from>
      <cdr:x>0</cdr:x>
      <cdr:y>0.89974</cdr:y>
    </cdr:from>
    <cdr:to>
      <cdr:x>0.99643</cdr:x>
      <cdr:y>0.97284</cdr:y>
    </cdr:to>
    <cdr:sp macro="" textlink="ChartData!$J$149">
      <cdr:nvSpPr>
        <cdr:cNvPr id="9" name="TextBox 8">
          <a:extLst xmlns:a="http://schemas.openxmlformats.org/drawingml/2006/main">
            <a:ext uri="{FF2B5EF4-FFF2-40B4-BE49-F238E27FC236}">
              <a16:creationId xmlns:a16="http://schemas.microsoft.com/office/drawing/2014/main" id="{B8A6CDFF-2B04-4CBB-B893-BF96693FAD6C}"/>
            </a:ext>
          </a:extLst>
        </cdr:cNvPr>
        <cdr:cNvSpPr txBox="1"/>
      </cdr:nvSpPr>
      <cdr:spPr>
        <a:xfrm xmlns:a="http://schemas.openxmlformats.org/drawingml/2006/main">
          <a:off x="0" y="5364827"/>
          <a:ext cx="5305467" cy="4358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69804D-AD64-4DDA-BEA6-2FB7F98D5D0F}" type="TxLink">
            <a:rPr lang="en-US" sz="1000" b="0" i="0" u="none" strike="noStrike">
              <a:solidFill>
                <a:sysClr val="windowText" lastClr="000000"/>
              </a:solidFill>
              <a:latin typeface="Arial"/>
              <a:cs typeface="Arial"/>
            </a:rPr>
            <a:pPr/>
            <a:t>More information on these transactions having a rental element can be seen in Section 4 of this release.</a:t>
          </a:fld>
          <a:endParaRPr lang="en-US" sz="1100">
            <a:solidFill>
              <a:sysClr val="windowText" lastClr="000000"/>
            </a:solidFill>
          </a:endParaRPr>
        </a:p>
      </cdr:txBody>
    </cdr:sp>
  </cdr:relSizeAnchor>
  <cdr:relSizeAnchor xmlns:cdr="http://schemas.openxmlformats.org/drawingml/2006/chartDrawing">
    <cdr:from>
      <cdr:x>0</cdr:x>
      <cdr:y>0.95713</cdr:y>
    </cdr:from>
    <cdr:to>
      <cdr:x>1</cdr:x>
      <cdr:y>1</cdr:y>
    </cdr:to>
    <cdr:sp macro="" textlink="ChartData!$J$150">
      <cdr:nvSpPr>
        <cdr:cNvPr id="10" name="TextBox 9">
          <a:extLst xmlns:a="http://schemas.openxmlformats.org/drawingml/2006/main">
            <a:ext uri="{FF2B5EF4-FFF2-40B4-BE49-F238E27FC236}">
              <a16:creationId xmlns:a16="http://schemas.microsoft.com/office/drawing/2014/main" id="{DF28E3B6-28C8-445C-84AF-AA097709A613}"/>
            </a:ext>
          </a:extLst>
        </cdr:cNvPr>
        <cdr:cNvSpPr txBox="1"/>
      </cdr:nvSpPr>
      <cdr:spPr>
        <a:xfrm xmlns:a="http://schemas.openxmlformats.org/drawingml/2006/main">
          <a:off x="0" y="5707031"/>
          <a:ext cx="5324475" cy="25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A8883AF-44F8-438B-AEC1-A2B70225F10A}"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0.52487</cdr:x>
      <cdr:y>0.09351</cdr:y>
    </cdr:from>
    <cdr:to>
      <cdr:x>0.61073</cdr:x>
      <cdr:y>0.12519</cdr:y>
    </cdr:to>
    <cdr:sp macro="" textlink="">
      <cdr:nvSpPr>
        <cdr:cNvPr id="15" name="TextBox 14">
          <a:extLst xmlns:a="http://schemas.openxmlformats.org/drawingml/2006/main">
            <a:ext uri="{FF2B5EF4-FFF2-40B4-BE49-F238E27FC236}">
              <a16:creationId xmlns:a16="http://schemas.microsoft.com/office/drawing/2014/main" id="{019F05B5-1C9E-4A60-BA23-DAE18138A37D}"/>
            </a:ext>
          </a:extLst>
        </cdr:cNvPr>
        <cdr:cNvSpPr txBox="1"/>
      </cdr:nvSpPr>
      <cdr:spPr>
        <a:xfrm xmlns:a="http://schemas.openxmlformats.org/drawingml/2006/main">
          <a:off x="2794634" y="590550"/>
          <a:ext cx="457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0.51805</cdr:x>
      <cdr:y>0.10918</cdr:y>
    </cdr:from>
    <cdr:to>
      <cdr:x>0.96672</cdr:x>
      <cdr:y>0.15141</cdr:y>
    </cdr:to>
    <cdr:sp macro="" textlink="ChartData!$K$128">
      <cdr:nvSpPr>
        <cdr:cNvPr id="14" name="TextBox 13">
          <a:extLst xmlns:a="http://schemas.openxmlformats.org/drawingml/2006/main">
            <a:ext uri="{FF2B5EF4-FFF2-40B4-BE49-F238E27FC236}">
              <a16:creationId xmlns:a16="http://schemas.microsoft.com/office/drawing/2014/main" id="{721EEAA7-3310-4F0E-8C5D-40F6032FB787}"/>
            </a:ext>
          </a:extLst>
        </cdr:cNvPr>
        <cdr:cNvSpPr txBox="1"/>
      </cdr:nvSpPr>
      <cdr:spPr>
        <a:xfrm xmlns:a="http://schemas.openxmlformats.org/drawingml/2006/main">
          <a:off x="2758366" y="725439"/>
          <a:ext cx="2388933" cy="2806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C7B53C40-C011-49AD-9BB1-F91C219E6BBC}" type="TxLink">
            <a:rPr lang="en-US" sz="1000" b="0" i="0" u="none" strike="noStrike">
              <a:solidFill>
                <a:srgbClr val="000000"/>
              </a:solidFill>
              <a:latin typeface="Arial"/>
              <a:cs typeface="Arial"/>
            </a:rPr>
            <a:pPr algn="r"/>
            <a:t> </a:t>
          </a:fld>
          <a:endParaRPr lang="en-US" sz="1100"/>
        </a:p>
      </cdr:txBody>
    </cdr:sp>
  </cdr:relSizeAnchor>
  <cdr:relSizeAnchor xmlns:cdr="http://schemas.openxmlformats.org/drawingml/2006/chartDrawing">
    <cdr:from>
      <cdr:x>0.50865</cdr:x>
      <cdr:y>0.11009</cdr:y>
    </cdr:from>
    <cdr:to>
      <cdr:x>0.91831</cdr:x>
      <cdr:y>0.15596</cdr:y>
    </cdr:to>
    <cdr:sp macro="" textlink="ChartData!$K$127">
      <cdr:nvSpPr>
        <cdr:cNvPr id="28" name="TextBox 2">
          <a:extLst xmlns:a="http://schemas.openxmlformats.org/drawingml/2006/main">
            <a:ext uri="{FF2B5EF4-FFF2-40B4-BE49-F238E27FC236}">
              <a16:creationId xmlns:a16="http://schemas.microsoft.com/office/drawing/2014/main" id="{6E240FFE-BB34-4DB7-83A3-5A8941443B2B}"/>
            </a:ext>
          </a:extLst>
        </cdr:cNvPr>
        <cdr:cNvSpPr txBox="1"/>
      </cdr:nvSpPr>
      <cdr:spPr>
        <a:xfrm xmlns:a="http://schemas.openxmlformats.org/drawingml/2006/main">
          <a:off x="2708315" y="656445"/>
          <a:ext cx="2181188" cy="2735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F713655-497A-4182-8BA3-25933D8CE486}" type="TxLink">
            <a:rPr lang="en-US" sz="1000" b="0" i="0" u="none" strike="noStrike">
              <a:solidFill>
                <a:srgbClr val="000000"/>
              </a:solidFill>
              <a:latin typeface="Arial"/>
              <a:cs typeface="Arial"/>
            </a:rPr>
            <a:pPr/>
            <a:t>of which: higher rates residential</a:t>
          </a:fld>
          <a:endParaRPr lang="en-US" sz="1100"/>
        </a:p>
      </cdr:txBody>
    </cdr:sp>
  </cdr:relSizeAnchor>
  <cdr:relSizeAnchor xmlns:cdr="http://schemas.openxmlformats.org/drawingml/2006/chartDrawing">
    <cdr:from>
      <cdr:x>0.42993</cdr:x>
      <cdr:y>0.11934</cdr:y>
    </cdr:from>
    <cdr:to>
      <cdr:x>0.49255</cdr:x>
      <cdr:y>0.14513</cdr:y>
    </cdr:to>
    <cdr:sp macro="" textlink="">
      <cdr:nvSpPr>
        <cdr:cNvPr id="29" name="TextBox 3">
          <a:extLst xmlns:a="http://schemas.openxmlformats.org/drawingml/2006/main">
            <a:ext uri="{FF2B5EF4-FFF2-40B4-BE49-F238E27FC236}">
              <a16:creationId xmlns:a16="http://schemas.microsoft.com/office/drawing/2014/main" id="{5B8B98C4-2C37-4E11-A255-53D4FF389DAB}"/>
            </a:ext>
          </a:extLst>
        </cdr:cNvPr>
        <cdr:cNvSpPr txBox="1"/>
      </cdr:nvSpPr>
      <cdr:spPr>
        <a:xfrm xmlns:a="http://schemas.openxmlformats.org/drawingml/2006/main">
          <a:off x="2289175" y="711555"/>
          <a:ext cx="333407" cy="153833"/>
        </a:xfrm>
        <a:prstGeom xmlns:a="http://schemas.openxmlformats.org/drawingml/2006/main" prst="rect">
          <a:avLst/>
        </a:prstGeom>
        <a:pattFill xmlns:a="http://schemas.openxmlformats.org/drawingml/2006/main" prst="lgCheck">
          <a:fgClr>
            <a:srgbClr val="5F5F5F"/>
          </a:fgClr>
          <a:bgClr>
            <a:srgbClr val="FFFFFF"/>
          </a:bgClr>
        </a:pattFill>
        <a:ln xmlns:a="http://schemas.openxmlformats.org/drawingml/2006/main" w="3175">
          <a:solidFill>
            <a:srgbClr val="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p>
      </cdr:txBody>
    </cdr:sp>
  </cdr:relSizeAnchor>
  <cdr:relSizeAnchor xmlns:cdr="http://schemas.openxmlformats.org/drawingml/2006/chartDrawing">
    <cdr:from>
      <cdr:x>0.10447</cdr:x>
      <cdr:y>0.51917</cdr:y>
    </cdr:from>
    <cdr:to>
      <cdr:x>0.98462</cdr:x>
      <cdr:y>0.60543</cdr:y>
    </cdr:to>
    <cdr:grpSp>
      <cdr:nvGrpSpPr>
        <cdr:cNvPr id="44" name="Group 43">
          <a:extLst xmlns:a="http://schemas.openxmlformats.org/drawingml/2006/main">
            <a:ext uri="{FF2B5EF4-FFF2-40B4-BE49-F238E27FC236}">
              <a16:creationId xmlns:a16="http://schemas.microsoft.com/office/drawing/2014/main" id="{24DD158E-0C5B-48A3-B1C8-77328E1435B5}"/>
            </a:ext>
          </a:extLst>
        </cdr:cNvPr>
        <cdr:cNvGrpSpPr/>
      </cdr:nvGrpSpPr>
      <cdr:grpSpPr>
        <a:xfrm xmlns:a="http://schemas.openxmlformats.org/drawingml/2006/main">
          <a:off x="557243" y="3063980"/>
          <a:ext cx="4694720" cy="509080"/>
          <a:chOff x="508634" y="3181350"/>
          <a:chExt cx="4686300" cy="514350"/>
        </a:xfrm>
      </cdr:grpSpPr>
      <cdr:sp macro="" textlink="ChartData!$O$131">
        <cdr:nvSpPr>
          <cdr:cNvPr id="40" name="TextBox 39">
            <a:extLst xmlns:a="http://schemas.openxmlformats.org/drawingml/2006/main">
              <a:ext uri="{FF2B5EF4-FFF2-40B4-BE49-F238E27FC236}">
                <a16:creationId xmlns:a16="http://schemas.microsoft.com/office/drawing/2014/main" id="{32D75CCC-D53B-4014-BD9F-C96636BB489F}"/>
              </a:ext>
            </a:extLst>
          </cdr:cNvPr>
          <cdr:cNvSpPr txBox="1"/>
        </cdr:nvSpPr>
        <cdr:spPr>
          <a:xfrm xmlns:a="http://schemas.openxmlformats.org/drawingml/2006/main">
            <a:off x="508634" y="3181350"/>
            <a:ext cx="11144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D24AD0E-CFF4-4D42-AD4D-F74504ECBFD2}" type="TxLink">
              <a:rPr lang="en-US" sz="1000" b="0" i="0" u="none" strike="noStrike">
                <a:solidFill>
                  <a:srgbClr val="000000"/>
                </a:solidFill>
                <a:latin typeface="Arial"/>
                <a:cs typeface="Arial"/>
              </a:rPr>
              <a:pPr/>
              <a:t> </a:t>
            </a:fld>
            <a:endParaRPr lang="en-US" sz="1100"/>
          </a:p>
        </cdr:txBody>
      </cdr:sp>
      <cdr:sp macro="" textlink="ChartData!$O$134">
        <cdr:nvSpPr>
          <cdr:cNvPr id="41" name="TextBox 1">
            <a:extLst xmlns:a="http://schemas.openxmlformats.org/drawingml/2006/main">
              <a:ext uri="{FF2B5EF4-FFF2-40B4-BE49-F238E27FC236}">
                <a16:creationId xmlns:a16="http://schemas.microsoft.com/office/drawing/2014/main" id="{A167F653-5166-43D3-935C-2A1AC59E70E2}"/>
              </a:ext>
            </a:extLst>
          </cdr:cNvPr>
          <cdr:cNvSpPr txBox="1"/>
        </cdr:nvSpPr>
        <cdr:spPr>
          <a:xfrm xmlns:a="http://schemas.openxmlformats.org/drawingml/2006/main">
            <a:off x="1574800" y="3184525"/>
            <a:ext cx="1114425"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59DD6A-62C3-46DD-B827-2FE5552C09B5}" type="TxLink">
              <a:rPr lang="en-US" sz="1000" b="0" i="0" u="none" strike="noStrike">
                <a:solidFill>
                  <a:srgbClr val="000000"/>
                </a:solidFill>
                <a:latin typeface="Arial"/>
                <a:cs typeface="Arial"/>
              </a:rPr>
              <a:pPr/>
              <a:t> </a:t>
            </a:fld>
            <a:endParaRPr lang="en-US" sz="1100"/>
          </a:p>
        </cdr:txBody>
      </cdr:sp>
      <cdr:sp macro="" textlink="ChartData!$O$137">
        <cdr:nvSpPr>
          <cdr:cNvPr id="42" name="TextBox 1">
            <a:extLst xmlns:a="http://schemas.openxmlformats.org/drawingml/2006/main">
              <a:ext uri="{FF2B5EF4-FFF2-40B4-BE49-F238E27FC236}">
                <a16:creationId xmlns:a16="http://schemas.microsoft.com/office/drawing/2014/main" id="{8CE57F5B-BD7F-43D8-8694-CE967B77663D}"/>
              </a:ext>
            </a:extLst>
          </cdr:cNvPr>
          <cdr:cNvSpPr txBox="1"/>
        </cdr:nvSpPr>
        <cdr:spPr>
          <a:xfrm xmlns:a="http://schemas.openxmlformats.org/drawingml/2006/main">
            <a:off x="2832100" y="3184525"/>
            <a:ext cx="886459"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9112504-DAC7-4DEA-A964-CD035A483DA7}" type="TxLink">
              <a:rPr lang="en-US" sz="1000" b="0" i="0" u="none" strike="noStrike">
                <a:solidFill>
                  <a:srgbClr val="000000"/>
                </a:solidFill>
                <a:latin typeface="Arial"/>
                <a:cs typeface="Arial"/>
              </a:rPr>
              <a:pPr/>
              <a:t> </a:t>
            </a:fld>
            <a:endParaRPr lang="en-US" sz="1100"/>
          </a:p>
        </cdr:txBody>
      </cdr:sp>
      <cdr:sp macro="" textlink="ChartData!$O$141">
        <cdr:nvSpPr>
          <cdr:cNvPr id="43" name="TextBox 1">
            <a:extLst xmlns:a="http://schemas.openxmlformats.org/drawingml/2006/main">
              <a:ext uri="{FF2B5EF4-FFF2-40B4-BE49-F238E27FC236}">
                <a16:creationId xmlns:a16="http://schemas.microsoft.com/office/drawing/2014/main" id="{2C086055-5FA3-42FA-8C3B-E429EB00A38B}"/>
              </a:ext>
            </a:extLst>
          </cdr:cNvPr>
          <cdr:cNvSpPr txBox="1"/>
        </cdr:nvSpPr>
        <cdr:spPr>
          <a:xfrm xmlns:a="http://schemas.openxmlformats.org/drawingml/2006/main">
            <a:off x="3756660" y="3184525"/>
            <a:ext cx="1438274" cy="511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354B4B6-701E-4BE6-ADB9-117026D972DA}" type="TxLink">
              <a:rPr lang="en-US" sz="1000" b="0" i="0" u="none" strike="noStrike">
                <a:solidFill>
                  <a:srgbClr val="000000"/>
                </a:solidFill>
                <a:latin typeface="Arial"/>
                <a:cs typeface="Arial"/>
              </a:rPr>
              <a:pPr/>
              <a:t> </a:t>
            </a:fld>
            <a:endParaRPr lang="en-US" sz="1100"/>
          </a:p>
        </cdr:txBody>
      </cdr:sp>
    </cdr:grpSp>
  </cdr:relSizeAnchor>
  <cdr:relSizeAnchor xmlns:cdr="http://schemas.openxmlformats.org/drawingml/2006/chartDrawing">
    <cdr:from>
      <cdr:x>0.00695</cdr:x>
      <cdr:y>0.5229</cdr:y>
    </cdr:from>
    <cdr:to>
      <cdr:x>1</cdr:x>
      <cdr:y>0.58927</cdr:y>
    </cdr:to>
    <cdr:sp macro="" textlink="">
      <cdr:nvSpPr>
        <cdr:cNvPr id="24" name="TextBox 1">
          <a:extLst xmlns:a="http://schemas.openxmlformats.org/drawingml/2006/main">
            <a:ext uri="{FF2B5EF4-FFF2-40B4-BE49-F238E27FC236}">
              <a16:creationId xmlns:a16="http://schemas.microsoft.com/office/drawing/2014/main" id="{575CFEB4-92EA-4DE1-90F6-22D90283C2D5}"/>
            </a:ext>
          </a:extLst>
        </cdr:cNvPr>
        <cdr:cNvSpPr txBox="1"/>
      </cdr:nvSpPr>
      <cdr:spPr>
        <a:xfrm xmlns:a="http://schemas.openxmlformats.org/drawingml/2006/main">
          <a:off x="37005" y="3117850"/>
          <a:ext cx="5287470" cy="3957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p>
      </cdr:txBody>
    </cdr:sp>
  </cdr:relSizeAnchor>
  <cdr:relSizeAnchor xmlns:cdr="http://schemas.openxmlformats.org/drawingml/2006/chartDrawing">
    <cdr:from>
      <cdr:x>0.10614</cdr:x>
      <cdr:y>0.5213</cdr:y>
    </cdr:from>
    <cdr:to>
      <cdr:x>0.99356</cdr:x>
      <cdr:y>0.62141</cdr:y>
    </cdr:to>
    <cdr:grpSp>
      <cdr:nvGrpSpPr>
        <cdr:cNvPr id="11" name="Group 10">
          <a:extLst xmlns:a="http://schemas.openxmlformats.org/drawingml/2006/main">
            <a:ext uri="{FF2B5EF4-FFF2-40B4-BE49-F238E27FC236}">
              <a16:creationId xmlns:a16="http://schemas.microsoft.com/office/drawing/2014/main" id="{3A26FEF5-2270-440C-A806-83485C6C6399}"/>
            </a:ext>
          </a:extLst>
        </cdr:cNvPr>
        <cdr:cNvGrpSpPr/>
      </cdr:nvGrpSpPr>
      <cdr:grpSpPr>
        <a:xfrm xmlns:a="http://schemas.openxmlformats.org/drawingml/2006/main">
          <a:off x="566151" y="3076551"/>
          <a:ext cx="4733498" cy="590818"/>
          <a:chOff x="565150" y="3108325"/>
          <a:chExt cx="4725028" cy="596900"/>
        </a:xfrm>
      </cdr:grpSpPr>
      <cdr:sp macro="" textlink="ChartData!$O$132">
        <cdr:nvSpPr>
          <cdr:cNvPr id="25" name="TextBox 2">
            <a:extLst xmlns:a="http://schemas.openxmlformats.org/drawingml/2006/main">
              <a:ext uri="{FF2B5EF4-FFF2-40B4-BE49-F238E27FC236}">
                <a16:creationId xmlns:a16="http://schemas.microsoft.com/office/drawing/2014/main" id="{17C192AD-28C5-475E-9082-E28CE3D83227}"/>
              </a:ext>
            </a:extLst>
          </cdr:cNvPr>
          <cdr:cNvSpPr txBox="1"/>
        </cdr:nvSpPr>
        <cdr:spPr>
          <a:xfrm xmlns:a="http://schemas.openxmlformats.org/drawingml/2006/main">
            <a:off x="565150" y="3108325"/>
            <a:ext cx="1076959" cy="273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00CB95C-B19A-4610-ABDA-230537AA4A91}" type="TxLink">
              <a:rPr lang="en-US" sz="1000" b="0" i="0" u="none" strike="noStrike">
                <a:solidFill>
                  <a:srgbClr val="000000"/>
                </a:solidFill>
                <a:latin typeface="Arial"/>
                <a:cs typeface="Arial"/>
              </a:rPr>
              <a:pPr/>
              <a:t> </a:t>
            </a:fld>
            <a:endParaRPr lang="en-US" sz="1100"/>
          </a:p>
        </cdr:txBody>
      </cdr:sp>
      <cdr:sp macro="" textlink="ChartData!$O$135">
        <cdr:nvSpPr>
          <cdr:cNvPr id="26" name="TextBox 2">
            <a:extLst xmlns:a="http://schemas.openxmlformats.org/drawingml/2006/main">
              <a:ext uri="{FF2B5EF4-FFF2-40B4-BE49-F238E27FC236}">
                <a16:creationId xmlns:a16="http://schemas.microsoft.com/office/drawing/2014/main" id="{3599F108-10AF-4477-9C33-D86ACFFDE372}"/>
              </a:ext>
            </a:extLst>
          </cdr:cNvPr>
          <cdr:cNvSpPr txBox="1"/>
        </cdr:nvSpPr>
        <cdr:spPr>
          <a:xfrm xmlns:a="http://schemas.openxmlformats.org/drawingml/2006/main">
            <a:off x="1584959" y="3108325"/>
            <a:ext cx="1190625" cy="273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995AAF2-404E-46FE-86E1-6D31F82FE1B3}" type="TxLink">
              <a:rPr lang="en-US" sz="1000" b="0" i="0" u="none" strike="noStrike">
                <a:solidFill>
                  <a:srgbClr val="000000"/>
                </a:solidFill>
                <a:latin typeface="Arial"/>
                <a:cs typeface="Arial"/>
              </a:rPr>
              <a:pPr/>
              <a:t> </a:t>
            </a:fld>
            <a:endParaRPr lang="en-US" sz="1100"/>
          </a:p>
        </cdr:txBody>
      </cdr:sp>
      <cdr:sp macro="" textlink="ChartData!$O$138">
        <cdr:nvSpPr>
          <cdr:cNvPr id="27" name="TextBox 2">
            <a:extLst xmlns:a="http://schemas.openxmlformats.org/drawingml/2006/main">
              <a:ext uri="{FF2B5EF4-FFF2-40B4-BE49-F238E27FC236}">
                <a16:creationId xmlns:a16="http://schemas.microsoft.com/office/drawing/2014/main" id="{16BBC666-BF76-4E4C-B9C5-D9AE80C8E1A7}"/>
              </a:ext>
            </a:extLst>
          </cdr:cNvPr>
          <cdr:cNvSpPr txBox="1"/>
        </cdr:nvSpPr>
        <cdr:spPr>
          <a:xfrm xmlns:a="http://schemas.openxmlformats.org/drawingml/2006/main">
            <a:off x="2917826" y="3108325"/>
            <a:ext cx="895984" cy="273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837D65-3738-437C-BAB9-3AFDAE30C975}" type="TxLink">
              <a:rPr lang="en-US" sz="1000" b="0" i="0" u="none" strike="noStrike">
                <a:solidFill>
                  <a:srgbClr val="000000"/>
                </a:solidFill>
                <a:latin typeface="Arial"/>
                <a:cs typeface="Arial"/>
              </a:rPr>
              <a:pPr/>
              <a:t> </a:t>
            </a:fld>
            <a:endParaRPr lang="en-US" sz="1100"/>
          </a:p>
        </cdr:txBody>
      </cdr:sp>
      <cdr:sp macro="" textlink="ChartData!$O$142">
        <cdr:nvSpPr>
          <cdr:cNvPr id="30" name="TextBox 2">
            <a:extLst xmlns:a="http://schemas.openxmlformats.org/drawingml/2006/main">
              <a:ext uri="{FF2B5EF4-FFF2-40B4-BE49-F238E27FC236}">
                <a16:creationId xmlns:a16="http://schemas.microsoft.com/office/drawing/2014/main" id="{5BFBCDA5-6856-4205-9CA4-227092E6B03D}"/>
              </a:ext>
            </a:extLst>
          </cdr:cNvPr>
          <cdr:cNvSpPr txBox="1"/>
        </cdr:nvSpPr>
        <cdr:spPr>
          <a:xfrm xmlns:a="http://schemas.openxmlformats.org/drawingml/2006/main">
            <a:off x="3861433" y="3117850"/>
            <a:ext cx="1428745" cy="587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0686480-ADF2-4667-A140-9C1CEA298A06}" type="TxLink">
              <a:rPr lang="en-US" sz="1000" b="0" i="0" u="none" strike="noStrike">
                <a:solidFill>
                  <a:srgbClr val="000000"/>
                </a:solidFill>
                <a:latin typeface="Arial"/>
                <a:cs typeface="Arial"/>
              </a:rPr>
              <a:pPr/>
              <a:t> </a:t>
            </a:fld>
            <a:endParaRPr lang="en-US" sz="1100"/>
          </a:p>
        </cdr:txBody>
      </cdr:sp>
    </cdr:grpSp>
  </cdr:relSizeAnchor>
</c:userShapes>
</file>

<file path=xl/drawings/drawing35.xml><?xml version="1.0" encoding="utf-8"?>
<c:userShapes xmlns:c="http://schemas.openxmlformats.org/drawingml/2006/chart">
  <cdr:relSizeAnchor xmlns:cdr="http://schemas.openxmlformats.org/drawingml/2006/chartDrawing">
    <cdr:from>
      <cdr:x>0</cdr:x>
      <cdr:y>0.00305</cdr:y>
    </cdr:from>
    <cdr:to>
      <cdr:x>0.23522</cdr:x>
      <cdr:y>0.1721</cdr:y>
    </cdr:to>
    <cdr:sp macro="" textlink="ChartData!#REF!">
      <cdr:nvSpPr>
        <cdr:cNvPr id="2" name="TextBox 1">
          <a:extLst xmlns:a="http://schemas.openxmlformats.org/drawingml/2006/main">
            <a:ext uri="{FF2B5EF4-FFF2-40B4-BE49-F238E27FC236}">
              <a16:creationId xmlns:a16="http://schemas.microsoft.com/office/drawing/2014/main" id="{7800BD82-BDD9-4077-8653-51F7D8BDCF44}"/>
            </a:ext>
          </a:extLst>
        </cdr:cNvPr>
        <cdr:cNvSpPr txBox="1"/>
      </cdr:nvSpPr>
      <cdr:spPr>
        <a:xfrm xmlns:a="http://schemas.openxmlformats.org/drawingml/2006/main">
          <a:off x="0" y="8102"/>
          <a:ext cx="1295400" cy="449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D8E0799-37A4-4F04-8383-64D147B49554}" type="TxLink">
            <a:rPr lang="en-US" sz="1000" b="1" i="0" u="none" strike="noStrike">
              <a:solidFill>
                <a:srgbClr val="629DF4"/>
              </a:solidFill>
              <a:latin typeface="Arial"/>
              <a:cs typeface="Arial"/>
            </a:rPr>
            <a:pPr algn="ctr"/>
            <a:t> </a:t>
          </a:fld>
          <a:endParaRPr lang="en-US" sz="1100" b="1">
            <a:solidFill>
              <a:srgbClr val="629DF4"/>
            </a:solidFill>
          </a:endParaRPr>
        </a:p>
      </cdr:txBody>
    </cdr:sp>
  </cdr:relSizeAnchor>
  <cdr:relSizeAnchor xmlns:cdr="http://schemas.openxmlformats.org/drawingml/2006/chartDrawing">
    <cdr:from>
      <cdr:x>0.70913</cdr:x>
      <cdr:y>0.00611</cdr:y>
    </cdr:from>
    <cdr:to>
      <cdr:x>1</cdr:x>
      <cdr:y>0.15272</cdr:y>
    </cdr:to>
    <cdr:sp macro="" textlink="ChartData!#REF!">
      <cdr:nvSpPr>
        <cdr:cNvPr id="3" name="TextBox 1">
          <a:extLst xmlns:a="http://schemas.openxmlformats.org/drawingml/2006/main">
            <a:ext uri="{FF2B5EF4-FFF2-40B4-BE49-F238E27FC236}">
              <a16:creationId xmlns:a16="http://schemas.microsoft.com/office/drawing/2014/main" id="{A5A9096D-858E-47F0-A7AB-CC092E717BBD}"/>
            </a:ext>
          </a:extLst>
        </cdr:cNvPr>
        <cdr:cNvSpPr txBox="1"/>
      </cdr:nvSpPr>
      <cdr:spPr>
        <a:xfrm xmlns:a="http://schemas.openxmlformats.org/drawingml/2006/main">
          <a:off x="3905250" y="16232"/>
          <a:ext cx="1601853" cy="3894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9846638-2A1F-4492-9E5C-6953F025D8FE}" type="TxLink">
            <a:rPr lang="en-US" sz="1000" b="1" i="0" u="none" strike="noStrike">
              <a:solidFill>
                <a:srgbClr val="272262"/>
              </a:solidFill>
              <a:latin typeface="Arial"/>
              <a:cs typeface="Arial"/>
            </a:rPr>
            <a:pPr algn="ctr"/>
            <a:t> </a:t>
          </a:fld>
          <a:endParaRPr lang="en-US" sz="1100" b="1">
            <a:solidFill>
              <a:srgbClr val="272262"/>
            </a:solidFill>
          </a:endParaRPr>
        </a:p>
      </cdr:txBody>
    </cdr:sp>
  </cdr:relSizeAnchor>
  <cdr:relSizeAnchor xmlns:cdr="http://schemas.openxmlformats.org/drawingml/2006/chartDrawing">
    <cdr:from>
      <cdr:x>0.00225</cdr:x>
      <cdr:y>0.2026</cdr:y>
    </cdr:from>
    <cdr:to>
      <cdr:x>0.23385</cdr:x>
      <cdr:y>0.32446</cdr:y>
    </cdr:to>
    <cdr:sp macro="" textlink="ChartData!$K$1032">
      <cdr:nvSpPr>
        <cdr:cNvPr id="4" name="TextBox 1">
          <a:extLst xmlns:a="http://schemas.openxmlformats.org/drawingml/2006/main">
            <a:ext uri="{FF2B5EF4-FFF2-40B4-BE49-F238E27FC236}">
              <a16:creationId xmlns:a16="http://schemas.microsoft.com/office/drawing/2014/main" id="{49D9B105-A14B-4916-9E06-25ECFF4E48C7}"/>
            </a:ext>
          </a:extLst>
        </cdr:cNvPr>
        <cdr:cNvSpPr txBox="1"/>
      </cdr:nvSpPr>
      <cdr:spPr>
        <a:xfrm xmlns:a="http://schemas.openxmlformats.org/drawingml/2006/main">
          <a:off x="12032" y="737171"/>
          <a:ext cx="1235743" cy="4433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5DC6C643-7966-4E34-B2E0-13A056BC898F}" type="TxLink">
            <a:rPr lang="en-US" sz="1000" b="1" i="0" u="none" strike="noStrike">
              <a:solidFill>
                <a:schemeClr val="accent4">
                  <a:lumMod val="50000"/>
                </a:schemeClr>
              </a:solidFill>
              <a:latin typeface="Arial"/>
              <a:cs typeface="Arial"/>
            </a:rPr>
            <a:pPr algn="l"/>
            <a:t>Number of refunds</a:t>
          </a:fld>
          <a:endParaRPr lang="en-US" sz="1100" b="1">
            <a:solidFill>
              <a:schemeClr val="accent4">
                <a:lumMod val="50000"/>
              </a:schemeClr>
            </a:solidFill>
          </a:endParaRPr>
        </a:p>
      </cdr:txBody>
    </cdr:sp>
  </cdr:relSizeAnchor>
  <cdr:relSizeAnchor xmlns:cdr="http://schemas.openxmlformats.org/drawingml/2006/chartDrawing">
    <cdr:from>
      <cdr:x>0.63512</cdr:x>
      <cdr:y>0.20046</cdr:y>
    </cdr:from>
    <cdr:to>
      <cdr:x>0.98422</cdr:x>
      <cdr:y>0.31377</cdr:y>
    </cdr:to>
    <cdr:sp macro="" textlink="ChartData!$L$1032">
      <cdr:nvSpPr>
        <cdr:cNvPr id="5" name="TextBox 1">
          <a:extLst xmlns:a="http://schemas.openxmlformats.org/drawingml/2006/main">
            <a:ext uri="{FF2B5EF4-FFF2-40B4-BE49-F238E27FC236}">
              <a16:creationId xmlns:a16="http://schemas.microsoft.com/office/drawing/2014/main" id="{95ABB3F1-904D-476A-97B0-25F1F30BEBA9}"/>
            </a:ext>
          </a:extLst>
        </cdr:cNvPr>
        <cdr:cNvSpPr txBox="1"/>
      </cdr:nvSpPr>
      <cdr:spPr>
        <a:xfrm xmlns:a="http://schemas.openxmlformats.org/drawingml/2006/main">
          <a:off x="3388967" y="729376"/>
          <a:ext cx="1862765" cy="4122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BBA9D7D8-8DC4-4EAF-A572-B6462ECB9D1F}" type="TxLink">
            <a:rPr lang="en-US" sz="1000" b="1" i="0" u="none" strike="noStrike">
              <a:solidFill>
                <a:srgbClr val="272262"/>
              </a:solidFill>
              <a:latin typeface="Arial"/>
              <a:cs typeface="Arial"/>
            </a:rPr>
            <a:pPr algn="r"/>
            <a:t>Amount refunded (£ millions)</a:t>
          </a:fld>
          <a:endParaRPr lang="en-US" sz="1100" b="1">
            <a:solidFill>
              <a:srgbClr val="272262"/>
            </a:solidFill>
          </a:endParaRPr>
        </a:p>
      </cdr:txBody>
    </cdr:sp>
  </cdr:relSizeAnchor>
  <cdr:relSizeAnchor xmlns:cdr="http://schemas.openxmlformats.org/drawingml/2006/chartDrawing">
    <cdr:from>
      <cdr:x>0</cdr:x>
      <cdr:y>0.00208</cdr:y>
    </cdr:from>
    <cdr:to>
      <cdr:x>1</cdr:x>
      <cdr:y>0.19776</cdr:y>
    </cdr:to>
    <cdr:sp macro="" textlink="ChartData!$J$1026">
      <cdr:nvSpPr>
        <cdr:cNvPr id="6" name="TextBox 5">
          <a:extLst xmlns:a="http://schemas.openxmlformats.org/drawingml/2006/main">
            <a:ext uri="{FF2B5EF4-FFF2-40B4-BE49-F238E27FC236}">
              <a16:creationId xmlns:a16="http://schemas.microsoft.com/office/drawing/2014/main" id="{7CD65886-8C15-43D3-A3BE-C221B6EB92CE}"/>
            </a:ext>
          </a:extLst>
        </cdr:cNvPr>
        <cdr:cNvSpPr txBox="1"/>
      </cdr:nvSpPr>
      <cdr:spPr>
        <a:xfrm xmlns:a="http://schemas.openxmlformats.org/drawingml/2006/main">
          <a:off x="0" y="7414"/>
          <a:ext cx="5335906" cy="6974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0AEBDD4-17F3-4E6B-8453-E7ADC783E3B5}" type="TxLink">
            <a:rPr lang="en-US" sz="1350" b="1" i="0" u="none" strike="noStrike">
              <a:solidFill>
                <a:srgbClr val="000000"/>
              </a:solidFill>
              <a:latin typeface="Arial"/>
              <a:cs typeface="Arial"/>
            </a:rPr>
            <a:pPr/>
            <a:t>Figure 9.4  Number and value of refunds of higher rates residential issued for transactions effective in 2018-19 to 2020-21, by WIMD tenth</a:t>
          </a:fld>
          <a:endParaRPr lang="en-US" sz="1350">
            <a:solidFill>
              <a:sysClr val="windowText" lastClr="000000"/>
            </a:solidFill>
          </a:endParaRPr>
        </a:p>
      </cdr:txBody>
    </cdr:sp>
  </cdr:relSizeAnchor>
</c:userShapes>
</file>

<file path=xl/drawings/drawing36.xml><?xml version="1.0" encoding="utf-8"?>
<c:userShapes xmlns:c="http://schemas.openxmlformats.org/drawingml/2006/chart">
  <cdr:relSizeAnchor xmlns:cdr="http://schemas.openxmlformats.org/drawingml/2006/chartDrawing">
    <cdr:from>
      <cdr:x>0</cdr:x>
      <cdr:y>0.00305</cdr:y>
    </cdr:from>
    <cdr:to>
      <cdr:x>0.23522</cdr:x>
      <cdr:y>0.1721</cdr:y>
    </cdr:to>
    <cdr:sp macro="" textlink="ChartData!#REF!">
      <cdr:nvSpPr>
        <cdr:cNvPr id="2" name="TextBox 1">
          <a:extLst xmlns:a="http://schemas.openxmlformats.org/drawingml/2006/main">
            <a:ext uri="{FF2B5EF4-FFF2-40B4-BE49-F238E27FC236}">
              <a16:creationId xmlns:a16="http://schemas.microsoft.com/office/drawing/2014/main" id="{7800BD82-BDD9-4077-8653-51F7D8BDCF44}"/>
            </a:ext>
          </a:extLst>
        </cdr:cNvPr>
        <cdr:cNvSpPr txBox="1"/>
      </cdr:nvSpPr>
      <cdr:spPr>
        <a:xfrm xmlns:a="http://schemas.openxmlformats.org/drawingml/2006/main">
          <a:off x="0" y="8102"/>
          <a:ext cx="1295400" cy="449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D8E0799-37A4-4F04-8383-64D147B49554}" type="TxLink">
            <a:rPr lang="en-US" sz="1000" b="1" i="0" u="none" strike="noStrike">
              <a:solidFill>
                <a:srgbClr val="629DF4"/>
              </a:solidFill>
              <a:latin typeface="Arial"/>
              <a:cs typeface="Arial"/>
            </a:rPr>
            <a:pPr algn="ctr"/>
            <a:t> </a:t>
          </a:fld>
          <a:endParaRPr lang="en-US" sz="1100" b="1">
            <a:solidFill>
              <a:srgbClr val="629DF4"/>
            </a:solidFill>
          </a:endParaRPr>
        </a:p>
      </cdr:txBody>
    </cdr:sp>
  </cdr:relSizeAnchor>
  <cdr:relSizeAnchor xmlns:cdr="http://schemas.openxmlformats.org/drawingml/2006/chartDrawing">
    <cdr:from>
      <cdr:x>0.70913</cdr:x>
      <cdr:y>0.00611</cdr:y>
    </cdr:from>
    <cdr:to>
      <cdr:x>1</cdr:x>
      <cdr:y>0.15272</cdr:y>
    </cdr:to>
    <cdr:sp macro="" textlink="ChartData!#REF!">
      <cdr:nvSpPr>
        <cdr:cNvPr id="3" name="TextBox 1">
          <a:extLst xmlns:a="http://schemas.openxmlformats.org/drawingml/2006/main">
            <a:ext uri="{FF2B5EF4-FFF2-40B4-BE49-F238E27FC236}">
              <a16:creationId xmlns:a16="http://schemas.microsoft.com/office/drawing/2014/main" id="{A5A9096D-858E-47F0-A7AB-CC092E717BBD}"/>
            </a:ext>
          </a:extLst>
        </cdr:cNvPr>
        <cdr:cNvSpPr txBox="1"/>
      </cdr:nvSpPr>
      <cdr:spPr>
        <a:xfrm xmlns:a="http://schemas.openxmlformats.org/drawingml/2006/main">
          <a:off x="3905250" y="16232"/>
          <a:ext cx="1601853" cy="3894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9846638-2A1F-4492-9E5C-6953F025D8FE}" type="TxLink">
            <a:rPr lang="en-US" sz="1000" b="1" i="0" u="none" strike="noStrike">
              <a:solidFill>
                <a:srgbClr val="272262"/>
              </a:solidFill>
              <a:latin typeface="Arial"/>
              <a:cs typeface="Arial"/>
            </a:rPr>
            <a:pPr algn="ctr"/>
            <a:t> </a:t>
          </a:fld>
          <a:endParaRPr lang="en-US" sz="1100" b="1">
            <a:solidFill>
              <a:srgbClr val="272262"/>
            </a:solidFill>
          </a:endParaRPr>
        </a:p>
      </cdr:txBody>
    </cdr:sp>
  </cdr:relSizeAnchor>
  <cdr:relSizeAnchor xmlns:cdr="http://schemas.openxmlformats.org/drawingml/2006/chartDrawing">
    <cdr:from>
      <cdr:x>0.01395</cdr:x>
      <cdr:y>0.15118</cdr:y>
    </cdr:from>
    <cdr:to>
      <cdr:x>0.20063</cdr:x>
      <cdr:y>0.2471</cdr:y>
    </cdr:to>
    <cdr:sp macro="" textlink="ChartData!$K$411">
      <cdr:nvSpPr>
        <cdr:cNvPr id="6" name="TextBox 1">
          <a:extLst xmlns:a="http://schemas.openxmlformats.org/drawingml/2006/main">
            <a:ext uri="{FF2B5EF4-FFF2-40B4-BE49-F238E27FC236}">
              <a16:creationId xmlns:a16="http://schemas.microsoft.com/office/drawing/2014/main" id="{567068AC-2DF4-465F-9DD0-5F1E687A1B63}"/>
            </a:ext>
          </a:extLst>
        </cdr:cNvPr>
        <cdr:cNvSpPr txBox="1"/>
      </cdr:nvSpPr>
      <cdr:spPr>
        <a:xfrm xmlns:a="http://schemas.openxmlformats.org/drawingml/2006/main">
          <a:off x="76200" y="632460"/>
          <a:ext cx="1019516" cy="4012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3214BD8-DD1E-4BAE-A4CD-6900B76A7447}" type="TxLink">
            <a:rPr lang="en-US" sz="1000" b="1" i="0" u="none" strike="noStrike">
              <a:solidFill>
                <a:srgbClr val="629DF4"/>
              </a:solidFill>
              <a:latin typeface="Arial"/>
              <a:cs typeface="Arial"/>
            </a:rPr>
            <a:pPr algn="l"/>
            <a:t> </a:t>
          </a:fld>
          <a:endParaRPr lang="en-US" sz="1100" b="1">
            <a:solidFill>
              <a:srgbClr val="629DF4"/>
            </a:solidFill>
          </a:endParaRPr>
        </a:p>
      </cdr:txBody>
    </cdr:sp>
  </cdr:relSizeAnchor>
  <cdr:relSizeAnchor xmlns:cdr="http://schemas.openxmlformats.org/drawingml/2006/chartDrawing">
    <cdr:from>
      <cdr:x>0.7646</cdr:x>
      <cdr:y>0.15444</cdr:y>
    </cdr:from>
    <cdr:to>
      <cdr:x>1</cdr:x>
      <cdr:y>0.25676</cdr:y>
    </cdr:to>
    <cdr:sp macro="" textlink="ChartData!$K$412">
      <cdr:nvSpPr>
        <cdr:cNvPr id="7" name="TextBox 1">
          <a:extLst xmlns:a="http://schemas.openxmlformats.org/drawingml/2006/main">
            <a:ext uri="{FF2B5EF4-FFF2-40B4-BE49-F238E27FC236}">
              <a16:creationId xmlns:a16="http://schemas.microsoft.com/office/drawing/2014/main" id="{E86A17F7-C1FF-4EB6-82D6-06102CC5B4EC}"/>
            </a:ext>
          </a:extLst>
        </cdr:cNvPr>
        <cdr:cNvSpPr txBox="1"/>
      </cdr:nvSpPr>
      <cdr:spPr>
        <a:xfrm xmlns:a="http://schemas.openxmlformats.org/drawingml/2006/main">
          <a:off x="4175760" y="609600"/>
          <a:ext cx="1285623" cy="4038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3F30732-DBDC-427C-9D88-95EB9C12DDAD}" type="TxLink">
            <a:rPr lang="en-US" sz="1000" b="1" i="0" u="none" strike="noStrike">
              <a:solidFill>
                <a:srgbClr val="272262"/>
              </a:solidFill>
              <a:latin typeface="Arial"/>
              <a:cs typeface="Arial"/>
            </a:rPr>
            <a:pPr algn="r"/>
            <a:t> </a:t>
          </a:fld>
          <a:endParaRPr lang="en-US" sz="1100" b="1">
            <a:solidFill>
              <a:srgbClr val="272262"/>
            </a:solidFill>
          </a:endParaRPr>
        </a:p>
      </cdr:txBody>
    </cdr:sp>
  </cdr:relSizeAnchor>
  <cdr:relSizeAnchor xmlns:cdr="http://schemas.openxmlformats.org/drawingml/2006/chartDrawing">
    <cdr:from>
      <cdr:x>0</cdr:x>
      <cdr:y>0.86599</cdr:y>
    </cdr:from>
    <cdr:to>
      <cdr:x>0.97721</cdr:x>
      <cdr:y>0.93491</cdr:y>
    </cdr:to>
    <cdr:sp macro="" textlink="">
      <cdr:nvSpPr>
        <cdr:cNvPr id="8" name="TextBox 1">
          <a:extLst xmlns:a="http://schemas.openxmlformats.org/drawingml/2006/main">
            <a:ext uri="{FF2B5EF4-FFF2-40B4-BE49-F238E27FC236}">
              <a16:creationId xmlns:a16="http://schemas.microsoft.com/office/drawing/2014/main" id="{645B46A4-1DC2-406B-B84D-876E9A60E081}"/>
            </a:ext>
          </a:extLst>
        </cdr:cNvPr>
        <cdr:cNvSpPr txBox="1"/>
      </cdr:nvSpPr>
      <cdr:spPr>
        <a:xfrm xmlns:a="http://schemas.openxmlformats.org/drawingml/2006/main">
          <a:off x="0" y="2441575"/>
          <a:ext cx="5381605" cy="194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0.92138</cdr:y>
    </cdr:from>
    <cdr:to>
      <cdr:x>0.97721</cdr:x>
      <cdr:y>0.9991</cdr:y>
    </cdr:to>
    <cdr:sp macro="" textlink="ChartData!$J$694">
      <cdr:nvSpPr>
        <cdr:cNvPr id="10" name="TextBox 1">
          <a:extLst xmlns:a="http://schemas.openxmlformats.org/drawingml/2006/main">
            <a:ext uri="{FF2B5EF4-FFF2-40B4-BE49-F238E27FC236}">
              <a16:creationId xmlns:a16="http://schemas.microsoft.com/office/drawing/2014/main" id="{F9EE5D93-F7B3-4745-AFF1-A16A59FF6587}"/>
            </a:ext>
          </a:extLst>
        </cdr:cNvPr>
        <cdr:cNvSpPr txBox="1"/>
      </cdr:nvSpPr>
      <cdr:spPr>
        <a:xfrm xmlns:a="http://schemas.openxmlformats.org/drawingml/2006/main">
          <a:off x="0" y="3571876"/>
          <a:ext cx="5223608" cy="301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DA53501-BD5F-4B63-9F1B-D29FDC364532}"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0.00379</cdr:x>
      <cdr:y>0.00579</cdr:y>
    </cdr:from>
    <cdr:to>
      <cdr:x>1</cdr:x>
      <cdr:y>0.16029</cdr:y>
    </cdr:to>
    <cdr:sp macro="" textlink="ChartData!$J$675">
      <cdr:nvSpPr>
        <cdr:cNvPr id="4" name="TextBox 3">
          <a:extLst xmlns:a="http://schemas.openxmlformats.org/drawingml/2006/main">
            <a:ext uri="{FF2B5EF4-FFF2-40B4-BE49-F238E27FC236}">
              <a16:creationId xmlns:a16="http://schemas.microsoft.com/office/drawing/2014/main" id="{5AD5FA79-E6B3-4AA5-A01E-A7776939DCCD}"/>
            </a:ext>
          </a:extLst>
        </cdr:cNvPr>
        <cdr:cNvSpPr txBox="1"/>
      </cdr:nvSpPr>
      <cdr:spPr>
        <a:xfrm xmlns:a="http://schemas.openxmlformats.org/drawingml/2006/main">
          <a:off x="20699" y="24222"/>
          <a:ext cx="5440684" cy="646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D50B1E5-DA7A-4415-BA39-1ACDCE6A399A}" type="TxLink">
            <a:rPr lang="en-US" sz="1350" b="1" i="0" u="none" strike="noStrike">
              <a:solidFill>
                <a:srgbClr val="000000"/>
              </a:solidFill>
              <a:latin typeface="Arial"/>
              <a:cs typeface="Arial"/>
            </a:rPr>
            <a:pPr/>
            <a:t>Figure 6.1  Number and value of refunds of higher rates residential issued, by year the transaction was effective (r) </a:t>
          </a:fld>
          <a:endParaRPr lang="en-US" sz="1350"/>
        </a:p>
      </cdr:txBody>
    </cdr:sp>
  </cdr:relSizeAnchor>
  <cdr:relSizeAnchor xmlns:cdr="http://schemas.openxmlformats.org/drawingml/2006/chartDrawing">
    <cdr:from>
      <cdr:x>0</cdr:x>
      <cdr:y>0.15479</cdr:y>
    </cdr:from>
    <cdr:to>
      <cdr:x>0.18746</cdr:x>
      <cdr:y>0.2629</cdr:y>
    </cdr:to>
    <cdr:sp macro="" textlink="ChartData!$K$679">
      <cdr:nvSpPr>
        <cdr:cNvPr id="5" name="TextBox 4">
          <a:extLst xmlns:a="http://schemas.openxmlformats.org/drawingml/2006/main">
            <a:ext uri="{FF2B5EF4-FFF2-40B4-BE49-F238E27FC236}">
              <a16:creationId xmlns:a16="http://schemas.microsoft.com/office/drawing/2014/main" id="{6A70C1A1-4852-41B7-B24D-E0975BD2F125}"/>
            </a:ext>
          </a:extLst>
        </cdr:cNvPr>
        <cdr:cNvSpPr txBox="1"/>
      </cdr:nvSpPr>
      <cdr:spPr>
        <a:xfrm xmlns:a="http://schemas.openxmlformats.org/drawingml/2006/main">
          <a:off x="0" y="600076"/>
          <a:ext cx="1002054"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09E6257-B516-4CA3-9186-5DFB0B5B7CDB}" type="TxLink">
            <a:rPr lang="en-US" sz="1000" b="1" i="0" u="none" strike="noStrike">
              <a:solidFill>
                <a:schemeClr val="accent4">
                  <a:lumMod val="50000"/>
                </a:schemeClr>
              </a:solidFill>
              <a:latin typeface="Arial"/>
              <a:cs typeface="Arial"/>
            </a:rPr>
            <a:pPr/>
            <a:t>Number of refunds</a:t>
          </a:fld>
          <a:endParaRPr lang="en-US" sz="1100" b="1">
            <a:solidFill>
              <a:schemeClr val="accent4">
                <a:lumMod val="50000"/>
              </a:schemeClr>
            </a:solidFill>
          </a:endParaRPr>
        </a:p>
      </cdr:txBody>
    </cdr:sp>
  </cdr:relSizeAnchor>
  <cdr:relSizeAnchor xmlns:cdr="http://schemas.openxmlformats.org/drawingml/2006/chartDrawing">
    <cdr:from>
      <cdr:x>0.72488</cdr:x>
      <cdr:y>0.16216</cdr:y>
    </cdr:from>
    <cdr:to>
      <cdr:x>0.98432</cdr:x>
      <cdr:y>0.2801</cdr:y>
    </cdr:to>
    <cdr:sp macro="" textlink="ChartData!$K$680">
      <cdr:nvSpPr>
        <cdr:cNvPr id="11" name="TextBox 10">
          <a:extLst xmlns:a="http://schemas.openxmlformats.org/drawingml/2006/main">
            <a:ext uri="{FF2B5EF4-FFF2-40B4-BE49-F238E27FC236}">
              <a16:creationId xmlns:a16="http://schemas.microsoft.com/office/drawing/2014/main" id="{D717401F-8452-4EA9-984C-56969399D741}"/>
            </a:ext>
          </a:extLst>
        </cdr:cNvPr>
        <cdr:cNvSpPr txBox="1"/>
      </cdr:nvSpPr>
      <cdr:spPr>
        <a:xfrm xmlns:a="http://schemas.openxmlformats.org/drawingml/2006/main">
          <a:off x="3874795" y="628651"/>
          <a:ext cx="1386819"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C36FA535-3147-4705-920C-0281064C051A}" type="TxLink">
            <a:rPr lang="en-US" sz="1000" b="1" i="0" u="none" strike="noStrike">
              <a:solidFill>
                <a:srgbClr val="272262"/>
              </a:solidFill>
              <a:latin typeface="Arial"/>
              <a:cs typeface="Arial"/>
            </a:rPr>
            <a:pPr algn="r"/>
            <a:t>Amount refunded (£ millions)</a:t>
          </a:fld>
          <a:endParaRPr lang="en-US" sz="1100" b="1">
            <a:solidFill>
              <a:srgbClr val="272262"/>
            </a:solidFill>
          </a:endParaRPr>
        </a:p>
      </cdr:txBody>
    </cdr:sp>
  </cdr:relSizeAnchor>
</c:userShapes>
</file>

<file path=xl/drawings/drawing37.xml><?xml version="1.0" encoding="utf-8"?>
<c:userShapes xmlns:c="http://schemas.openxmlformats.org/drawingml/2006/chart">
  <cdr:relSizeAnchor xmlns:cdr="http://schemas.openxmlformats.org/drawingml/2006/chartDrawing">
    <cdr:from>
      <cdr:x>0</cdr:x>
      <cdr:y>0</cdr:y>
    </cdr:from>
    <cdr:to>
      <cdr:x>0.20654</cdr:x>
      <cdr:y>0.17117</cdr:y>
    </cdr:to>
    <cdr:sp macro="" textlink="ChartData!$K$265">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0"/>
          <a:ext cx="1127994" cy="41999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9A8F1D64-1322-4DB3-BC58-5AA7A8B0A71E}" type="TxLink">
            <a:rPr lang="en-US" sz="1000" b="1" i="0" u="none" strike="noStrike">
              <a:solidFill>
                <a:srgbClr val="000000"/>
              </a:solidFill>
              <a:latin typeface="Arial"/>
              <a:cs typeface="Arial"/>
            </a:rPr>
            <a:pPr algn="ctr"/>
            <a:t> </a:t>
          </a:fld>
          <a:endParaRPr lang="en-US" sz="1100" b="1">
            <a:solidFill>
              <a:srgbClr val="595959"/>
            </a:solidFill>
          </a:endParaRPr>
        </a:p>
      </cdr:txBody>
    </cdr:sp>
  </cdr:relSizeAnchor>
  <cdr:relSizeAnchor xmlns:cdr="http://schemas.openxmlformats.org/drawingml/2006/chartDrawing">
    <cdr:from>
      <cdr:x>0.01254</cdr:x>
      <cdr:y>0.00514</cdr:y>
    </cdr:from>
    <cdr:to>
      <cdr:x>0.99462</cdr:x>
      <cdr:y>0.18766</cdr:y>
    </cdr:to>
    <cdr:sp macro="" textlink="ChartData!$J$345">
      <cdr:nvSpPr>
        <cdr:cNvPr id="3" name="TextBox 2">
          <a:extLst xmlns:a="http://schemas.openxmlformats.org/drawingml/2006/main">
            <a:ext uri="{FF2B5EF4-FFF2-40B4-BE49-F238E27FC236}">
              <a16:creationId xmlns:a16="http://schemas.microsoft.com/office/drawing/2014/main" id="{798764BD-0A09-40EB-9FE1-DFBF869FC86C}"/>
            </a:ext>
          </a:extLst>
        </cdr:cNvPr>
        <cdr:cNvSpPr txBox="1"/>
      </cdr:nvSpPr>
      <cdr:spPr>
        <a:xfrm xmlns:a="http://schemas.openxmlformats.org/drawingml/2006/main">
          <a:off x="66675" y="19049"/>
          <a:ext cx="5219700" cy="6762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709FF4-CF32-4A21-A117-4977DF81F1DA}" type="TxLink">
            <a:rPr lang="en-US" sz="1350" b="1" i="0" u="none" strike="noStrike">
              <a:solidFill>
                <a:sysClr val="windowText" lastClr="000000"/>
              </a:solidFill>
              <a:latin typeface="Arial"/>
              <a:cs typeface="Arial"/>
            </a:rPr>
            <a:pPr/>
            <a:t>Figure 2.9  Transactions notified to the WRA, by day of week and effective / submitted date, April 2020 to March 2021 (r) </a:t>
          </a:fld>
          <a:endParaRPr lang="en-US" sz="1350">
            <a:solidFill>
              <a:sysClr val="windowText" lastClr="000000"/>
            </a:solidFill>
          </a:endParaRPr>
        </a:p>
      </cdr:txBody>
    </cdr:sp>
  </cdr:relSizeAnchor>
  <cdr:relSizeAnchor xmlns:cdr="http://schemas.openxmlformats.org/drawingml/2006/chartDrawing">
    <cdr:from>
      <cdr:x>0.01255</cdr:x>
      <cdr:y>0.16663</cdr:y>
    </cdr:from>
    <cdr:to>
      <cdr:x>0.22402</cdr:x>
      <cdr:y>0.26923</cdr:y>
    </cdr:to>
    <cdr:sp macro="" textlink="ChartData!$K$349">
      <cdr:nvSpPr>
        <cdr:cNvPr id="4" name="TextBox 3">
          <a:extLst xmlns:a="http://schemas.openxmlformats.org/drawingml/2006/main">
            <a:ext uri="{FF2B5EF4-FFF2-40B4-BE49-F238E27FC236}">
              <a16:creationId xmlns:a16="http://schemas.microsoft.com/office/drawing/2014/main" id="{A3FC17B2-098C-4825-9665-7ED581F8C058}"/>
            </a:ext>
          </a:extLst>
        </cdr:cNvPr>
        <cdr:cNvSpPr txBox="1"/>
      </cdr:nvSpPr>
      <cdr:spPr>
        <a:xfrm xmlns:a="http://schemas.openxmlformats.org/drawingml/2006/main">
          <a:off x="66691" y="660267"/>
          <a:ext cx="1123953" cy="4065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664CC0E-A210-4D3B-90DC-0220020C8F0B}" type="TxLink">
            <a:rPr lang="en-US" sz="1000" b="1" i="0" u="none" strike="noStrike">
              <a:solidFill>
                <a:sysClr val="windowText" lastClr="000000"/>
              </a:solidFill>
              <a:latin typeface="Arial"/>
              <a:cs typeface="Arial"/>
            </a:rPr>
            <a:pPr/>
            <a:t>Percentage of transactions</a:t>
          </a:fld>
          <a:endParaRPr lang="en-US" sz="1100" b="1">
            <a:solidFill>
              <a:sysClr val="windowText" lastClr="000000"/>
            </a:solidFill>
          </a:endParaRPr>
        </a:p>
      </cdr:txBody>
    </cdr:sp>
  </cdr:relSizeAnchor>
  <cdr:relSizeAnchor xmlns:cdr="http://schemas.openxmlformats.org/drawingml/2006/chartDrawing">
    <cdr:from>
      <cdr:x>0.00358</cdr:x>
      <cdr:y>0.92548</cdr:y>
    </cdr:from>
    <cdr:to>
      <cdr:x>0.99642</cdr:x>
      <cdr:y>1</cdr:y>
    </cdr:to>
    <cdr:sp macro="" textlink="ChartData!$K$365">
      <cdr:nvSpPr>
        <cdr:cNvPr id="5" name="TextBox 4">
          <a:extLst xmlns:a="http://schemas.openxmlformats.org/drawingml/2006/main">
            <a:ext uri="{FF2B5EF4-FFF2-40B4-BE49-F238E27FC236}">
              <a16:creationId xmlns:a16="http://schemas.microsoft.com/office/drawing/2014/main" id="{4F75100C-FD46-414E-A033-96A2727840ED}"/>
            </a:ext>
          </a:extLst>
        </cdr:cNvPr>
        <cdr:cNvSpPr txBox="1"/>
      </cdr:nvSpPr>
      <cdr:spPr>
        <a:xfrm xmlns:a="http://schemas.openxmlformats.org/drawingml/2006/main">
          <a:off x="19028" y="3667125"/>
          <a:ext cx="5276894" cy="2952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81CC68C-176B-4E06-BDFB-F6E37CC4351E}"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userShapes>
</file>

<file path=xl/drawings/drawing38.xml><?xml version="1.0" encoding="utf-8"?>
<c:userShapes xmlns:c="http://schemas.openxmlformats.org/drawingml/2006/chart">
  <cdr:relSizeAnchor xmlns:cdr="http://schemas.openxmlformats.org/drawingml/2006/chartDrawing">
    <cdr:from>
      <cdr:x>0.73809</cdr:x>
      <cdr:y>0.06264</cdr:y>
    </cdr:from>
    <cdr:to>
      <cdr:x>1</cdr:x>
      <cdr:y>0.14267</cdr:y>
    </cdr:to>
    <cdr:sp macro="" textlink="ChartData!$J$779">
      <cdr:nvSpPr>
        <cdr:cNvPr id="3" name="TextBox 2">
          <a:extLst xmlns:a="http://schemas.openxmlformats.org/drawingml/2006/main">
            <a:ext uri="{FF2B5EF4-FFF2-40B4-BE49-F238E27FC236}">
              <a16:creationId xmlns:a16="http://schemas.microsoft.com/office/drawing/2014/main" id="{B8CBD575-59B2-401A-8A78-0C990BA19C78}"/>
            </a:ext>
          </a:extLst>
        </cdr:cNvPr>
        <cdr:cNvSpPr txBox="1"/>
      </cdr:nvSpPr>
      <cdr:spPr>
        <a:xfrm xmlns:a="http://schemas.openxmlformats.org/drawingml/2006/main">
          <a:off x="3944003" y="361319"/>
          <a:ext cx="1399522" cy="461641"/>
        </a:xfrm>
        <a:prstGeom xmlns:a="http://schemas.openxmlformats.org/drawingml/2006/main" prst="rect">
          <a:avLst/>
        </a:prstGeom>
        <a:noFill xmlns:a="http://schemas.openxmlformats.org/drawingml/2006/main"/>
      </cdr:spPr>
      <cdr:txBody>
        <a:bodyPr xmlns:a="http://schemas.openxmlformats.org/drawingml/2006/main" vertOverflow="clip" wrap="square" rtlCol="0" anchor="ctr"/>
        <a:lstStyle xmlns:a="http://schemas.openxmlformats.org/drawingml/2006/main"/>
        <a:p xmlns:a="http://schemas.openxmlformats.org/drawingml/2006/main">
          <a:fld id="{6AA0F05D-6275-4CAC-9986-73F80220C9FE}" type="TxLink">
            <a:rPr lang="en-US" sz="1000" b="0" i="0" u="none" strike="noStrike">
              <a:solidFill>
                <a:srgbClr val="000000"/>
              </a:solidFill>
              <a:latin typeface="Arial"/>
              <a:cs typeface="Arial"/>
            </a:rPr>
            <a:pPr/>
            <a:t>Wales average</a:t>
          </a:fld>
          <a:endParaRPr lang="en-US" sz="1100" b="0">
            <a:solidFill>
              <a:srgbClr val="F8A500"/>
            </a:solidFill>
          </a:endParaRPr>
        </a:p>
      </cdr:txBody>
    </cdr:sp>
  </cdr:relSizeAnchor>
  <cdr:relSizeAnchor xmlns:cdr="http://schemas.openxmlformats.org/drawingml/2006/chartDrawing">
    <cdr:from>
      <cdr:x>0.65941</cdr:x>
      <cdr:y>0.13711</cdr:y>
    </cdr:from>
    <cdr:to>
      <cdr:x>0.66209</cdr:x>
      <cdr:y>0.80938</cdr:y>
    </cdr:to>
    <cdr:cxnSp macro="">
      <cdr:nvCxnSpPr>
        <cdr:cNvPr id="4" name="Straight Connector 3">
          <a:extLst xmlns:a="http://schemas.openxmlformats.org/drawingml/2006/main">
            <a:ext uri="{FF2B5EF4-FFF2-40B4-BE49-F238E27FC236}">
              <a16:creationId xmlns:a16="http://schemas.microsoft.com/office/drawing/2014/main" id="{7D678B08-7967-4B99-BFAE-F89E8187C9A4}"/>
            </a:ext>
          </a:extLst>
        </cdr:cNvPr>
        <cdr:cNvCxnSpPr>
          <a:cxnSpLocks xmlns:a="http://schemas.openxmlformats.org/drawingml/2006/main" noChangeAspect="1"/>
        </cdr:cNvCxnSpPr>
      </cdr:nvCxnSpPr>
      <cdr:spPr>
        <a:xfrm xmlns:a="http://schemas.openxmlformats.org/drawingml/2006/main">
          <a:off x="3523558" y="890674"/>
          <a:ext cx="14323" cy="4367127"/>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0.61204</cdr:x>
      <cdr:y>0.10669</cdr:y>
    </cdr:from>
    <cdr:to>
      <cdr:x>0.72362</cdr:x>
      <cdr:y>0.10669</cdr:y>
    </cdr:to>
    <cdr:cxnSp macro="">
      <cdr:nvCxnSpPr>
        <cdr:cNvPr id="5" name="Straight Connector 4">
          <a:extLst xmlns:a="http://schemas.openxmlformats.org/drawingml/2006/main">
            <a:ext uri="{FF2B5EF4-FFF2-40B4-BE49-F238E27FC236}">
              <a16:creationId xmlns:a16="http://schemas.microsoft.com/office/drawing/2014/main" id="{42704F7D-E6FF-47D1-B0B3-5D7737011874}"/>
            </a:ext>
          </a:extLst>
        </cdr:cNvPr>
        <cdr:cNvCxnSpPr>
          <a:cxnSpLocks xmlns:a="http://schemas.openxmlformats.org/drawingml/2006/main" noChangeAspect="1"/>
        </cdr:cNvCxnSpPr>
      </cdr:nvCxnSpPr>
      <cdr:spPr>
        <a:xfrm xmlns:a="http://schemas.openxmlformats.org/drawingml/2006/main" flipH="1">
          <a:off x="3270474" y="615421"/>
          <a:ext cx="596231" cy="0"/>
        </a:xfrm>
        <a:prstGeom xmlns:a="http://schemas.openxmlformats.org/drawingml/2006/main" prst="line">
          <a:avLst/>
        </a:prstGeom>
        <a:ln xmlns:a="http://schemas.openxmlformats.org/drawingml/2006/main" w="25400">
          <a:solidFill>
            <a:srgbClr val="27226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0.007</cdr:x>
      <cdr:y>0</cdr:y>
    </cdr:from>
    <cdr:to>
      <cdr:x>0.9972</cdr:x>
      <cdr:y>0.09836</cdr:y>
    </cdr:to>
    <cdr:sp macro="" textlink="ChartData!$J$790">
      <cdr:nvSpPr>
        <cdr:cNvPr id="12" name="TextBox 11">
          <a:extLst xmlns:a="http://schemas.openxmlformats.org/drawingml/2006/main">
            <a:ext uri="{FF2B5EF4-FFF2-40B4-BE49-F238E27FC236}">
              <a16:creationId xmlns:a16="http://schemas.microsoft.com/office/drawing/2014/main" id="{5FFB015C-583F-4359-89A1-CBE0CC05CCE2}"/>
            </a:ext>
          </a:extLst>
        </cdr:cNvPr>
        <cdr:cNvSpPr txBox="1"/>
      </cdr:nvSpPr>
      <cdr:spPr>
        <a:xfrm xmlns:a="http://schemas.openxmlformats.org/drawingml/2006/main">
          <a:off x="37405" y="0"/>
          <a:ext cx="5291158" cy="6286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BB4CD1B-5AEE-4514-9860-CE44EF0BAAC5}" type="TxLink">
            <a:rPr lang="en-US" sz="1350" b="1" i="0" u="none" strike="noStrike">
              <a:solidFill>
                <a:srgbClr val="000000"/>
              </a:solidFill>
              <a:latin typeface="Arial"/>
              <a:cs typeface="Arial"/>
            </a:rPr>
            <a:pPr/>
            <a:t>Figure 8.2  Additional revenue due per higher rates residential transaction (£), by local authority, April 2020 to March 2021 ¹ ² </a:t>
          </a:fld>
          <a:endParaRPr lang="en-US" sz="1350">
            <a:solidFill>
              <a:sysClr val="windowText" lastClr="000000"/>
            </a:solidFill>
          </a:endParaRPr>
        </a:p>
      </cdr:txBody>
    </cdr:sp>
  </cdr:relSizeAnchor>
  <cdr:relSizeAnchor xmlns:cdr="http://schemas.openxmlformats.org/drawingml/2006/chartDrawing">
    <cdr:from>
      <cdr:x>0.00178</cdr:x>
      <cdr:y>0.9599</cdr:y>
    </cdr:from>
    <cdr:to>
      <cdr:x>1</cdr:x>
      <cdr:y>1</cdr:y>
    </cdr:to>
    <cdr:sp macro="" textlink="ChartData!#REF!">
      <cdr:nvSpPr>
        <cdr:cNvPr id="2" name="TextBox 1">
          <a:extLst xmlns:a="http://schemas.openxmlformats.org/drawingml/2006/main">
            <a:ext uri="{FF2B5EF4-FFF2-40B4-BE49-F238E27FC236}">
              <a16:creationId xmlns:a16="http://schemas.microsoft.com/office/drawing/2014/main" id="{35C8E64F-4D24-4D67-B733-C24F6E871221}"/>
            </a:ext>
          </a:extLst>
        </cdr:cNvPr>
        <cdr:cNvSpPr txBox="1"/>
      </cdr:nvSpPr>
      <cdr:spPr>
        <a:xfrm xmlns:a="http://schemas.openxmlformats.org/drawingml/2006/main">
          <a:off x="22860" y="5654040"/>
          <a:ext cx="5334000" cy="2362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65C9B59-CE52-456B-9FE4-50F7DA879CB7}" type="TxLink">
            <a:rPr lang="en-US" sz="1000" b="0" i="0" u="none" strike="noStrike">
              <a:solidFill>
                <a:sysClr val="windowText" lastClr="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0.8735</cdr:y>
    </cdr:from>
    <cdr:to>
      <cdr:x>1</cdr:x>
      <cdr:y>0.94056</cdr:y>
    </cdr:to>
    <cdr:sp macro="" textlink="ChartData!$J$822">
      <cdr:nvSpPr>
        <cdr:cNvPr id="9" name="TextBox 1">
          <a:extLst xmlns:a="http://schemas.openxmlformats.org/drawingml/2006/main">
            <a:ext uri="{FF2B5EF4-FFF2-40B4-BE49-F238E27FC236}">
              <a16:creationId xmlns:a16="http://schemas.microsoft.com/office/drawing/2014/main" id="{36761A4B-A464-4FA7-894E-9AE2C808D0F1}"/>
            </a:ext>
          </a:extLst>
        </cdr:cNvPr>
        <cdr:cNvSpPr txBox="1"/>
      </cdr:nvSpPr>
      <cdr:spPr>
        <a:xfrm xmlns:a="http://schemas.openxmlformats.org/drawingml/2006/main">
          <a:off x="0" y="5674273"/>
          <a:ext cx="5343525" cy="435625"/>
        </a:xfrm>
        <a:prstGeom xmlns:a="http://schemas.openxmlformats.org/drawingml/2006/main" prst="rect">
          <a:avLst/>
        </a:prstGeom>
        <a:noFill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41FA1CF-7D87-47B3-BCE5-75244D944757}"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b="0">
            <a:solidFill>
              <a:srgbClr val="F8A500"/>
            </a:solidFill>
          </a:endParaRPr>
        </a:p>
      </cdr:txBody>
    </cdr:sp>
  </cdr:relSizeAnchor>
  <cdr:relSizeAnchor xmlns:cdr="http://schemas.openxmlformats.org/drawingml/2006/chartDrawing">
    <cdr:from>
      <cdr:x>0</cdr:x>
      <cdr:y>0.93294</cdr:y>
    </cdr:from>
    <cdr:to>
      <cdr:x>1</cdr:x>
      <cdr:y>1</cdr:y>
    </cdr:to>
    <cdr:sp macro="" textlink="ChartData!$J$823">
      <cdr:nvSpPr>
        <cdr:cNvPr id="10" name="TextBox 1">
          <a:extLst xmlns:a="http://schemas.openxmlformats.org/drawingml/2006/main">
            <a:ext uri="{FF2B5EF4-FFF2-40B4-BE49-F238E27FC236}">
              <a16:creationId xmlns:a16="http://schemas.microsoft.com/office/drawing/2014/main" id="{F03EE2D2-7CB1-4502-9772-53534862AE03}"/>
            </a:ext>
          </a:extLst>
        </cdr:cNvPr>
        <cdr:cNvSpPr txBox="1"/>
      </cdr:nvSpPr>
      <cdr:spPr>
        <a:xfrm xmlns:a="http://schemas.openxmlformats.org/drawingml/2006/main">
          <a:off x="0" y="5962676"/>
          <a:ext cx="5343525" cy="428599"/>
        </a:xfrm>
        <a:prstGeom xmlns:a="http://schemas.openxmlformats.org/drawingml/2006/main" prst="rect">
          <a:avLst/>
        </a:prstGeom>
        <a:noFill xmlns:a="http://schemas.openxmlformats.org/drawingml/2006/main"/>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34E90CB-A923-4C12-B465-5B3FE0E1C205}" type="TxLink">
            <a:rPr lang="en-US" sz="1000" b="0" i="0" u="none" strike="noStrike">
              <a:solidFill>
                <a:srgbClr val="000000"/>
              </a:solidFill>
              <a:latin typeface="Arial"/>
              <a:cs typeface="Arial"/>
            </a:rPr>
            <a:pPr/>
            <a:t>² Please note this chart only includes the additional revenue from higher rates transactions. This chart does not include the main rate component of higher rate transactions.</a:t>
          </a:fld>
          <a:endParaRPr lang="en-US" sz="1100" b="0">
            <a:solidFill>
              <a:srgbClr val="F8A500"/>
            </a:solidFill>
          </a:endParaRPr>
        </a:p>
      </cdr:txBody>
    </cdr:sp>
  </cdr:relSizeAnchor>
</c:userShapes>
</file>

<file path=xl/drawings/drawing3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333375</xdr:colOff>
          <xdr:row>0</xdr:row>
          <xdr:rowOff>152400</xdr:rowOff>
        </xdr:from>
        <xdr:to>
          <xdr:col>11</xdr:col>
          <xdr:colOff>257175</xdr:colOff>
          <xdr:row>4</xdr:row>
          <xdr:rowOff>76200</xdr:rowOff>
        </xdr:to>
        <xdr:sp macro="" textlink="">
          <xdr:nvSpPr>
            <xdr:cNvPr id="14337" name="List Box 1" hidden="1">
              <a:extLst>
                <a:ext uri="{63B3BB69-23CF-44E3-9099-C40C66FF867C}">
                  <a14:compatExt spid="_x0000_s14337"/>
                </a:ext>
                <a:ext uri="{FF2B5EF4-FFF2-40B4-BE49-F238E27FC236}">
                  <a16:creationId xmlns:a16="http://schemas.microsoft.com/office/drawing/2014/main" id="{00000000-0008-0000-0F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c:userShapes xmlns:c="http://schemas.openxmlformats.org/drawingml/2006/chart">
  <cdr:relSizeAnchor xmlns:cdr="http://schemas.openxmlformats.org/drawingml/2006/chartDrawing">
    <cdr:from>
      <cdr:x>0.00179</cdr:x>
      <cdr:y>0.16328</cdr:y>
    </cdr:from>
    <cdr:to>
      <cdr:x>0.3706</cdr:x>
      <cdr:y>0.29071</cdr:y>
    </cdr:to>
    <cdr:sp macro="" textlink="ChartData!$K$429">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9488" y="696140"/>
          <a:ext cx="1954937" cy="54328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77132FEA-7E93-4185-A675-B7E4ED610811}" type="TxLink">
            <a:rPr lang="en-US" sz="1000" b="1" i="0" u="none" strike="noStrike">
              <a:solidFill>
                <a:sysClr val="windowText" lastClr="000000"/>
              </a:solidFill>
              <a:latin typeface="Arial"/>
              <a:cs typeface="Arial"/>
            </a:rPr>
            <a:pPr algn="l"/>
            <a:t>Percentage of transactions / tax due</a:t>
          </a:fld>
          <a:endParaRPr lang="en-US" sz="1100" b="1">
            <a:solidFill>
              <a:sysClr val="windowText" lastClr="000000"/>
            </a:solidFill>
          </a:endParaRPr>
        </a:p>
      </cdr:txBody>
    </cdr:sp>
  </cdr:relSizeAnchor>
  <cdr:relSizeAnchor xmlns:cdr="http://schemas.openxmlformats.org/drawingml/2006/chartDrawing">
    <cdr:from>
      <cdr:x>0</cdr:x>
      <cdr:y>0.92236</cdr:y>
    </cdr:from>
    <cdr:to>
      <cdr:x>0.98594</cdr:x>
      <cdr:y>1</cdr:y>
    </cdr:to>
    <cdr:sp macro="" textlink="ChartData!$J$445">
      <cdr:nvSpPr>
        <cdr:cNvPr id="3" name="TextBox 1">
          <a:extLst xmlns:a="http://schemas.openxmlformats.org/drawingml/2006/main">
            <a:ext uri="{FF2B5EF4-FFF2-40B4-BE49-F238E27FC236}">
              <a16:creationId xmlns:a16="http://schemas.microsoft.com/office/drawing/2014/main" id="{0834DBD4-1C23-466E-8288-2006BD513386}"/>
            </a:ext>
          </a:extLst>
        </cdr:cNvPr>
        <cdr:cNvSpPr txBox="1"/>
      </cdr:nvSpPr>
      <cdr:spPr>
        <a:xfrm xmlns:a="http://schemas.openxmlformats.org/drawingml/2006/main">
          <a:off x="0" y="2714414"/>
          <a:ext cx="5386800" cy="2284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E5DD4E4-A8A7-4C6C-BA1C-5D37326CEAF3}"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cdr:y>
    </cdr:from>
    <cdr:to>
      <cdr:x>0.99495</cdr:x>
      <cdr:y>0.1794</cdr:y>
    </cdr:to>
    <cdr:sp macro="" textlink="ChartData!$J$424">
      <cdr:nvSpPr>
        <cdr:cNvPr id="4" name="TextBox 3">
          <a:extLst xmlns:a="http://schemas.openxmlformats.org/drawingml/2006/main">
            <a:ext uri="{FF2B5EF4-FFF2-40B4-BE49-F238E27FC236}">
              <a16:creationId xmlns:a16="http://schemas.microsoft.com/office/drawing/2014/main" id="{2BE256E4-59EF-4326-91E8-B1B90A8F3D0F}"/>
            </a:ext>
          </a:extLst>
        </cdr:cNvPr>
        <cdr:cNvSpPr txBox="1"/>
      </cdr:nvSpPr>
      <cdr:spPr>
        <a:xfrm xmlns:a="http://schemas.openxmlformats.org/drawingml/2006/main">
          <a:off x="0" y="0"/>
          <a:ext cx="5273894" cy="723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57FFF60-D58A-4BFF-BCCB-63D58D2F7F3C}" type="TxLink">
            <a:rPr lang="en-US" sz="1350" b="1" i="0" u="none" strike="noStrike">
              <a:solidFill>
                <a:sysClr val="windowText" lastClr="000000"/>
              </a:solidFill>
              <a:latin typeface="Arial"/>
              <a:cs typeface="Arial"/>
            </a:rPr>
            <a:pPr/>
            <a:t>Figure 3.3  Percentage of residential transactions and tax due within each property tax band, April 2020 to March 2021</a:t>
          </a:fld>
          <a:endParaRPr lang="en-US" sz="1350">
            <a:solidFill>
              <a:sysClr val="windowText" lastClr="000000"/>
            </a:solidFill>
          </a:endParaRPr>
        </a:p>
      </cdr:txBody>
    </cdr:sp>
  </cdr:relSizeAnchor>
</c:userShapes>
</file>

<file path=xl/drawings/drawing4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533400</xdr:colOff>
          <xdr:row>1</xdr:row>
          <xdr:rowOff>28575</xdr:rowOff>
        </xdr:from>
        <xdr:to>
          <xdr:col>12</xdr:col>
          <xdr:colOff>466725</xdr:colOff>
          <xdr:row>4</xdr:row>
          <xdr:rowOff>152400</xdr:rowOff>
        </xdr:to>
        <xdr:sp macro="" textlink="">
          <xdr:nvSpPr>
            <xdr:cNvPr id="15361" name="List Box 1" hidden="1">
              <a:extLst>
                <a:ext uri="{63B3BB69-23CF-44E3-9099-C40C66FF867C}">
                  <a14:compatExt spid="_x0000_s15361"/>
                </a:ext>
                <a:ext uri="{FF2B5EF4-FFF2-40B4-BE49-F238E27FC236}">
                  <a16:creationId xmlns:a16="http://schemas.microsoft.com/office/drawing/2014/main" id="{00000000-0008-0000-10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c:userShapes xmlns:c="http://schemas.openxmlformats.org/drawingml/2006/chart">
  <cdr:relSizeAnchor xmlns:cdr="http://schemas.openxmlformats.org/drawingml/2006/chartDrawing">
    <cdr:from>
      <cdr:x>0.0025</cdr:x>
      <cdr:y>0.09976</cdr:y>
    </cdr:from>
    <cdr:to>
      <cdr:x>0.21453</cdr:x>
      <cdr:y>0.20401</cdr:y>
    </cdr:to>
    <cdr:sp macro="" textlink="ChartData!$K$518">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13358" y="459121"/>
          <a:ext cx="1130968" cy="479808"/>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3DF2B06E-EC20-4692-9974-CDE14FF36C87}" type="TxLink">
            <a:rPr lang="en-US" sz="1000" b="1" i="0" u="none" strike="noStrike">
              <a:solidFill>
                <a:sysClr val="windowText" lastClr="000000"/>
              </a:solidFill>
              <a:latin typeface="Arial"/>
              <a:cs typeface="Arial"/>
            </a:rPr>
            <a:pPr algn="l"/>
            <a:t>Percentage of transactions</a:t>
          </a:fld>
          <a:endParaRPr lang="en-US" sz="1100" b="1">
            <a:solidFill>
              <a:sysClr val="windowText" lastClr="000000"/>
            </a:solidFill>
          </a:endParaRPr>
        </a:p>
      </cdr:txBody>
    </cdr:sp>
  </cdr:relSizeAnchor>
  <cdr:relSizeAnchor xmlns:cdr="http://schemas.openxmlformats.org/drawingml/2006/chartDrawing">
    <cdr:from>
      <cdr:x>0.00071</cdr:x>
      <cdr:y>0.76067</cdr:y>
    </cdr:from>
    <cdr:to>
      <cdr:x>0.99717</cdr:x>
      <cdr:y>0.88303</cdr:y>
    </cdr:to>
    <cdr:sp macro="" textlink="ChartData!$J$535">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3787" y="3905250"/>
          <a:ext cx="5315118" cy="6282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²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0.85473</cdr:y>
    </cdr:from>
    <cdr:to>
      <cdr:x>0.99646</cdr:x>
      <cdr:y>0.98752</cdr:y>
    </cdr:to>
    <cdr:sp macro="" textlink="ChartData!$J$536">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4388150"/>
          <a:ext cx="5315118" cy="6817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³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0.94805</cdr:y>
    </cdr:from>
    <cdr:to>
      <cdr:x>0.9996</cdr:x>
      <cdr:y>1</cdr:y>
    </cdr:to>
    <cdr:sp macro="" textlink="ChartData!$J$537">
      <cdr:nvSpPr>
        <cdr:cNvPr id="5" name="TextBox 1">
          <a:extLst xmlns:a="http://schemas.openxmlformats.org/drawingml/2006/main">
            <a:ext uri="{FF2B5EF4-FFF2-40B4-BE49-F238E27FC236}">
              <a16:creationId xmlns:a16="http://schemas.microsoft.com/office/drawing/2014/main" id="{9C2A6245-1E91-4E4C-B174-D48376D94DEE}"/>
            </a:ext>
          </a:extLst>
        </cdr:cNvPr>
        <cdr:cNvSpPr txBox="1"/>
      </cdr:nvSpPr>
      <cdr:spPr>
        <a:xfrm xmlns:a="http://schemas.openxmlformats.org/drawingml/2006/main">
          <a:off x="0" y="4867275"/>
          <a:ext cx="5331866"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E6DD43C-6168-4AC8-84B1-9E6A3230726D}"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cdr:y>
    </cdr:from>
    <cdr:to>
      <cdr:x>1</cdr:x>
      <cdr:y>0.12169</cdr:y>
    </cdr:to>
    <cdr:sp macro="" textlink="ChartData!$J$514">
      <cdr:nvSpPr>
        <cdr:cNvPr id="6" name="TextBox 5">
          <a:extLst xmlns:a="http://schemas.openxmlformats.org/drawingml/2006/main">
            <a:ext uri="{FF2B5EF4-FFF2-40B4-BE49-F238E27FC236}">
              <a16:creationId xmlns:a16="http://schemas.microsoft.com/office/drawing/2014/main" id="{4DC89F39-1E7B-4E96-AD16-BF436FB45360}"/>
            </a:ext>
          </a:extLst>
        </cdr:cNvPr>
        <cdr:cNvSpPr txBox="1"/>
      </cdr:nvSpPr>
      <cdr:spPr>
        <a:xfrm xmlns:a="http://schemas.openxmlformats.org/drawingml/2006/main">
          <a:off x="0" y="0"/>
          <a:ext cx="5334000" cy="5600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8785985-8966-411A-BA81-0CDCB10E07F8}" type="TxLink">
            <a:rPr lang="en-US" sz="1350" b="1" i="0" u="none" strike="noStrike">
              <a:solidFill>
                <a:sysClr val="windowText" lastClr="000000"/>
              </a:solidFill>
              <a:latin typeface="Arial"/>
              <a:cs typeface="Arial"/>
            </a:rPr>
            <a:pPr/>
            <a:t>Figure 4.3  Percentage of non-residential transactions within each value band, April 2020 to March 2021 ¹ (r)</a:t>
          </a:fld>
          <a:endParaRPr lang="en-US" sz="1350">
            <a:solidFill>
              <a:sysClr val="windowText" lastClr="000000"/>
            </a:solidFill>
          </a:endParaRPr>
        </a:p>
      </cdr:txBody>
    </cdr:sp>
  </cdr:relSizeAnchor>
  <cdr:relSizeAnchor xmlns:cdr="http://schemas.openxmlformats.org/drawingml/2006/chartDrawing">
    <cdr:from>
      <cdr:x>0</cdr:x>
      <cdr:y>0.69759</cdr:y>
    </cdr:from>
    <cdr:to>
      <cdr:x>0.99646</cdr:x>
      <cdr:y>0.79395</cdr:y>
    </cdr:to>
    <cdr:sp macro="" textlink="ChartData!$J$534">
      <cdr:nvSpPr>
        <cdr:cNvPr id="7" name="TextBox 1">
          <a:extLst xmlns:a="http://schemas.openxmlformats.org/drawingml/2006/main">
            <a:ext uri="{FF2B5EF4-FFF2-40B4-BE49-F238E27FC236}">
              <a16:creationId xmlns:a16="http://schemas.microsoft.com/office/drawing/2014/main" id="{72D59575-25D2-40C0-B2D5-D8344B267103}"/>
            </a:ext>
          </a:extLst>
        </cdr:cNvPr>
        <cdr:cNvSpPr txBox="1"/>
      </cdr:nvSpPr>
      <cdr:spPr>
        <a:xfrm xmlns:a="http://schemas.openxmlformats.org/drawingml/2006/main">
          <a:off x="0" y="3581400"/>
          <a:ext cx="5315118" cy="4947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AFDAC1B-DD5D-4550-9735-144EEA9957EB}" type="TxLink">
            <a:rPr lang="en-US" sz="1000" b="0" i="0" u="none" strike="noStrike">
              <a:solidFill>
                <a:srgbClr val="000000"/>
              </a:solidFill>
              <a:latin typeface="Arial"/>
              <a:cs typeface="Arial"/>
            </a:rPr>
            <a:pPr/>
            <a:t>¹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0.01102</cdr:x>
      <cdr:y>0.24621</cdr:y>
    </cdr:from>
    <cdr:to>
      <cdr:x>0.17198</cdr:x>
      <cdr:y>0.33687</cdr:y>
    </cdr:to>
    <cdr:sp macro="" textlink="ChartData!$K$21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58760" y="1238250"/>
          <a:ext cx="858254" cy="4559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5CC732C-E739-4C88-9397-33768E99964A}"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0.00175</cdr:x>
      <cdr:y>0.89119</cdr:y>
    </cdr:from>
    <cdr:to>
      <cdr:x>0.99643</cdr:x>
      <cdr:y>1</cdr:y>
    </cdr:to>
    <cdr:sp macro="" textlink="ChartData!$J$232">
      <cdr:nvSpPr>
        <cdr:cNvPr id="7" name="TextBox 1">
          <a:extLst xmlns:a="http://schemas.openxmlformats.org/drawingml/2006/main">
            <a:ext uri="{FF2B5EF4-FFF2-40B4-BE49-F238E27FC236}">
              <a16:creationId xmlns:a16="http://schemas.microsoft.com/office/drawing/2014/main" id="{A410B2E3-D4C8-405E-B410-24F6A0350127}"/>
            </a:ext>
          </a:extLst>
        </cdr:cNvPr>
        <cdr:cNvSpPr txBox="1"/>
      </cdr:nvSpPr>
      <cdr:spPr>
        <a:xfrm xmlns:a="http://schemas.openxmlformats.org/drawingml/2006/main">
          <a:off x="9331" y="4481959"/>
          <a:ext cx="5303728" cy="547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B630E80-80FB-4F58-B05B-15263D22733D}" type="TxLink">
            <a:rPr lang="en-US" sz="1000" b="0" i="0" u="none" strike="noStrike">
              <a:solidFill>
                <a:srgbClr val="000000"/>
              </a:solidFill>
              <a:latin typeface="Arial"/>
              <a:cs typeface="Arial"/>
            </a:rPr>
            <a:pPr/>
            <a:t>(r) The value has been revised in this publication. Please note that in this chart, data for earlier periods has been revised downwards. This is to account for refunds of the higher rates of residential tax being paid out.</a:t>
          </a:fld>
          <a:endParaRPr lang="en-US" sz="1100">
            <a:solidFill>
              <a:sysClr val="windowText" lastClr="000000"/>
            </a:solidFill>
          </a:endParaRPr>
        </a:p>
      </cdr:txBody>
    </cdr:sp>
  </cdr:relSizeAnchor>
  <cdr:relSizeAnchor xmlns:cdr="http://schemas.openxmlformats.org/drawingml/2006/chartDrawing">
    <cdr:from>
      <cdr:x>0</cdr:x>
      <cdr:y>0.78561</cdr:y>
    </cdr:from>
    <cdr:to>
      <cdr:x>0.98778</cdr:x>
      <cdr:y>0.85463</cdr:y>
    </cdr:to>
    <cdr:sp macro="" textlink="ChartData!#REF!">
      <cdr:nvSpPr>
        <cdr:cNvPr id="8" name="TextBox 1">
          <a:extLst xmlns:a="http://schemas.openxmlformats.org/drawingml/2006/main">
            <a:ext uri="{FF2B5EF4-FFF2-40B4-BE49-F238E27FC236}">
              <a16:creationId xmlns:a16="http://schemas.microsoft.com/office/drawing/2014/main" id="{0EC825BF-AA84-4F7B-A1D1-E523937C05DC}"/>
            </a:ext>
          </a:extLst>
        </cdr:cNvPr>
        <cdr:cNvSpPr txBox="1"/>
      </cdr:nvSpPr>
      <cdr:spPr>
        <a:xfrm xmlns:a="http://schemas.openxmlformats.org/drawingml/2006/main">
          <a:off x="0" y="4076701"/>
          <a:ext cx="5464517" cy="358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97AF18-BEB1-4113-9EC1-89151B51A044}"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0.81855</cdr:y>
    </cdr:from>
    <cdr:to>
      <cdr:x>1</cdr:x>
      <cdr:y>0.88894</cdr:y>
    </cdr:to>
    <cdr:sp macro="" textlink="ChartData!$J$233">
      <cdr:nvSpPr>
        <cdr:cNvPr id="9" name="TextBox 1">
          <a:extLst xmlns:a="http://schemas.openxmlformats.org/drawingml/2006/main">
            <a:ext uri="{FF2B5EF4-FFF2-40B4-BE49-F238E27FC236}">
              <a16:creationId xmlns:a16="http://schemas.microsoft.com/office/drawing/2014/main" id="{ACA46900-645B-40B6-9B62-51FFC047D9C3}"/>
            </a:ext>
          </a:extLst>
        </cdr:cNvPr>
        <cdr:cNvSpPr txBox="1"/>
      </cdr:nvSpPr>
      <cdr:spPr>
        <a:xfrm xmlns:a="http://schemas.openxmlformats.org/drawingml/2006/main">
          <a:off x="0" y="4116640"/>
          <a:ext cx="5332095" cy="3540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7701006-23AA-46E1-9139-89119C3F4D58}"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0.00274</cdr:x>
      <cdr:y>0.00324</cdr:y>
    </cdr:from>
    <cdr:to>
      <cdr:x>0.99589</cdr:x>
      <cdr:y>0.12151</cdr:y>
    </cdr:to>
    <cdr:sp macro="" textlink="ChartData!$J$211">
      <cdr:nvSpPr>
        <cdr:cNvPr id="4" name="TextBox 3">
          <a:extLst xmlns:a="http://schemas.openxmlformats.org/drawingml/2006/main">
            <a:ext uri="{FF2B5EF4-FFF2-40B4-BE49-F238E27FC236}">
              <a16:creationId xmlns:a16="http://schemas.microsoft.com/office/drawing/2014/main" id="{D08B7709-C747-49F1-AF9D-59A2799F1070}"/>
            </a:ext>
          </a:extLst>
        </cdr:cNvPr>
        <cdr:cNvSpPr txBox="1"/>
      </cdr:nvSpPr>
      <cdr:spPr>
        <a:xfrm xmlns:a="http://schemas.openxmlformats.org/drawingml/2006/main">
          <a:off x="15240" y="15240"/>
          <a:ext cx="5524500" cy="556260"/>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fld id="{D63A23BA-0443-4BEE-B789-F68EF5634D09}" type="TxLink">
            <a:rPr lang="en-US" sz="1350" b="1" i="0" u="none" strike="noStrike">
              <a:solidFill>
                <a:sysClr val="windowText" lastClr="000000"/>
              </a:solidFill>
              <a:latin typeface="Arial"/>
              <a:cs typeface="Arial"/>
            </a:rPr>
            <a:pPr/>
            <a:t>Figure 2.6a  Tax due on residential transactions, by month the transaction was effective ¹</a:t>
          </a:fld>
          <a:endParaRPr lang="en-US" sz="1350">
            <a:solidFill>
              <a:sysClr val="windowText" lastClr="000000"/>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0.01116</cdr:x>
      <cdr:y>0.13685</cdr:y>
    </cdr:from>
    <cdr:to>
      <cdr:x>0.2177</cdr:x>
      <cdr:y>0.24442</cdr:y>
    </cdr:to>
    <cdr:sp macro="" textlink="ChartData!$K$276">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60960" y="556867"/>
          <a:ext cx="1128440" cy="437711"/>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5E5F8601-AB33-4060-8FA1-0555C9B848B5}" type="TxLink">
            <a:rPr lang="en-US" sz="1000" b="1" i="0" u="none" strike="noStrike">
              <a:solidFill>
                <a:sysClr val="windowText" lastClr="000000"/>
              </a:solidFill>
              <a:latin typeface="Arial"/>
              <a:cs typeface="Arial"/>
            </a:rPr>
            <a:pPr algn="l"/>
            <a:t>Percentage of transactions</a:t>
          </a:fld>
          <a:endParaRPr lang="en-US" sz="1100" b="1">
            <a:solidFill>
              <a:sysClr val="windowText" lastClr="000000"/>
            </a:solidFill>
          </a:endParaRPr>
        </a:p>
      </cdr:txBody>
    </cdr:sp>
  </cdr:relSizeAnchor>
  <cdr:relSizeAnchor xmlns:cdr="http://schemas.openxmlformats.org/drawingml/2006/chartDrawing">
    <cdr:from>
      <cdr:x>0.00197</cdr:x>
      <cdr:y>0.78813</cdr:y>
    </cdr:from>
    <cdr:to>
      <cdr:x>0.9982</cdr:x>
      <cdr:y>0.89401</cdr:y>
    </cdr:to>
    <cdr:sp macro="" textlink="ChartData!$J$286">
      <cdr:nvSpPr>
        <cdr:cNvPr id="3" name="TextBox 1">
          <a:extLst xmlns:a="http://schemas.openxmlformats.org/drawingml/2006/main">
            <a:ext uri="{FF2B5EF4-FFF2-40B4-BE49-F238E27FC236}">
              <a16:creationId xmlns:a16="http://schemas.microsoft.com/office/drawing/2014/main" id="{AAAF9FB7-889D-4278-BF2B-0D4C1DF8119B}"/>
            </a:ext>
          </a:extLst>
        </cdr:cNvPr>
        <cdr:cNvSpPr txBox="1"/>
      </cdr:nvSpPr>
      <cdr:spPr>
        <a:xfrm xmlns:a="http://schemas.openxmlformats.org/drawingml/2006/main">
          <a:off x="10462" y="3520761"/>
          <a:ext cx="5281628" cy="47299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69FC328-7988-44C5-9F6B-F62093EE7AF7}" type="TxLink">
            <a:rPr lang="en-US" sz="1000" b="0" i="0" u="none" strike="noStrike">
              <a:solidFill>
                <a:sysClr val="windowText" lastClr="000000"/>
              </a:solidFill>
              <a:latin typeface="Arial"/>
              <a:cs typeface="Arial"/>
            </a:rPr>
            <a:pPr algn="l"/>
            <a:t>¹ Conveyance / transfer of ownership also includes a small number of transactions classed as ‘Other’.</a:t>
          </a:fld>
          <a:endParaRPr lang="en-US" sz="1100" b="1">
            <a:solidFill>
              <a:sysClr val="windowText" lastClr="000000"/>
            </a:solidFill>
          </a:endParaRPr>
        </a:p>
      </cdr:txBody>
    </cdr:sp>
  </cdr:relSizeAnchor>
  <cdr:relSizeAnchor xmlns:cdr="http://schemas.openxmlformats.org/drawingml/2006/chartDrawing">
    <cdr:from>
      <cdr:x>0.00051</cdr:x>
      <cdr:y>0.939</cdr:y>
    </cdr:from>
    <cdr:to>
      <cdr:x>1</cdr:x>
      <cdr:y>1</cdr:y>
    </cdr:to>
    <cdr:sp macro="" textlink="ChartData!$J$287">
      <cdr:nvSpPr>
        <cdr:cNvPr id="4" name="TextBox 1">
          <a:extLst xmlns:a="http://schemas.openxmlformats.org/drawingml/2006/main">
            <a:ext uri="{FF2B5EF4-FFF2-40B4-BE49-F238E27FC236}">
              <a16:creationId xmlns:a16="http://schemas.microsoft.com/office/drawing/2014/main" id="{D56F9E23-6A20-4EE2-B687-28EFD927214B}"/>
            </a:ext>
          </a:extLst>
        </cdr:cNvPr>
        <cdr:cNvSpPr txBox="1"/>
      </cdr:nvSpPr>
      <cdr:spPr>
        <a:xfrm xmlns:a="http://schemas.openxmlformats.org/drawingml/2006/main">
          <a:off x="2704" y="4105275"/>
          <a:ext cx="5298911" cy="266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3DF25C9-8027-4B8F-B6F2-FF268860D05F}"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0.00144</cdr:x>
      <cdr:y>0.02789</cdr:y>
    </cdr:from>
    <cdr:to>
      <cdr:x>0.99953</cdr:x>
      <cdr:y>0.12749</cdr:y>
    </cdr:to>
    <cdr:sp macro="" textlink="">
      <cdr:nvSpPr>
        <cdr:cNvPr id="5" name="TextBox 4">
          <a:extLst xmlns:a="http://schemas.openxmlformats.org/drawingml/2006/main">
            <a:ext uri="{FF2B5EF4-FFF2-40B4-BE49-F238E27FC236}">
              <a16:creationId xmlns:a16="http://schemas.microsoft.com/office/drawing/2014/main" id="{95010AAA-E709-41FC-904F-5FE3A404BD5A}"/>
            </a:ext>
          </a:extLst>
        </cdr:cNvPr>
        <cdr:cNvSpPr txBox="1"/>
      </cdr:nvSpPr>
      <cdr:spPr>
        <a:xfrm xmlns:a="http://schemas.openxmlformats.org/drawingml/2006/main">
          <a:off x="7620" y="106680"/>
          <a:ext cx="527304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0.00288</cdr:x>
      <cdr:y>0</cdr:y>
    </cdr:from>
    <cdr:to>
      <cdr:x>0.99953</cdr:x>
      <cdr:y>0.14741</cdr:y>
    </cdr:to>
    <cdr:sp macro="" textlink="ChartData!$J$272">
      <cdr:nvSpPr>
        <cdr:cNvPr id="6" name="TextBox 5">
          <a:extLst xmlns:a="http://schemas.openxmlformats.org/drawingml/2006/main">
            <a:ext uri="{FF2B5EF4-FFF2-40B4-BE49-F238E27FC236}">
              <a16:creationId xmlns:a16="http://schemas.microsoft.com/office/drawing/2014/main" id="{4B068C9F-136C-4C3B-8967-2328AFA5F3B0}"/>
            </a:ext>
          </a:extLst>
        </cdr:cNvPr>
        <cdr:cNvSpPr txBox="1"/>
      </cdr:nvSpPr>
      <cdr:spPr>
        <a:xfrm xmlns:a="http://schemas.openxmlformats.org/drawingml/2006/main">
          <a:off x="15269" y="0"/>
          <a:ext cx="5283854" cy="538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42FE315-EAB0-444F-915B-EFEF7561AD51}" type="TxLink">
            <a:rPr lang="en-US" sz="1350" b="1" i="0" u="none" strike="noStrike">
              <a:solidFill>
                <a:sysClr val="windowText" lastClr="000000"/>
              </a:solidFill>
              <a:latin typeface="Arial"/>
              <a:cs typeface="Arial"/>
            </a:rPr>
            <a:pPr/>
            <a:t>Figure 2.7  Transactions by transaction type, April 2020 to March 2021 (r) </a:t>
          </a:fld>
          <a:endParaRPr lang="en-US" sz="1350">
            <a:solidFill>
              <a:sysClr val="windowText" lastClr="000000"/>
            </a:solidFill>
          </a:endParaRPr>
        </a:p>
      </cdr:txBody>
    </cdr:sp>
  </cdr:relSizeAnchor>
  <cdr:relSizeAnchor xmlns:cdr="http://schemas.openxmlformats.org/drawingml/2006/chartDrawing">
    <cdr:from>
      <cdr:x>0</cdr:x>
      <cdr:y>0.86139</cdr:y>
    </cdr:from>
    <cdr:to>
      <cdr:x>0.99623</cdr:x>
      <cdr:y>0.96727</cdr:y>
    </cdr:to>
    <cdr:sp macro="" textlink="ChartData!$J$288">
      <cdr:nvSpPr>
        <cdr:cNvPr id="7" name="TextBox 1">
          <a:extLst xmlns:a="http://schemas.openxmlformats.org/drawingml/2006/main">
            <a:ext uri="{FF2B5EF4-FFF2-40B4-BE49-F238E27FC236}">
              <a16:creationId xmlns:a16="http://schemas.microsoft.com/office/drawing/2014/main" id="{1D6422F8-9A86-4E25-8AED-5CBAE6B44F6F}"/>
            </a:ext>
          </a:extLst>
        </cdr:cNvPr>
        <cdr:cNvSpPr txBox="1"/>
      </cdr:nvSpPr>
      <cdr:spPr>
        <a:xfrm xmlns:a="http://schemas.openxmlformats.org/drawingml/2006/main">
          <a:off x="0" y="3848002"/>
          <a:ext cx="5281628" cy="47299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19686380-C175-4A2F-994B-52A16CBDCAA4}" type="TxLink">
            <a:rPr lang="en-US" sz="1000" b="0" i="0" u="none" strike="noStrike">
              <a:solidFill>
                <a:srgbClr val="000000"/>
              </a:solidFill>
              <a:latin typeface="Arial"/>
              <a:cs typeface="Arial"/>
            </a:rPr>
            <a:pPr algn="l"/>
            <a:t>² The category ‘non-residential’ includes properties that are not wholly residential (namely, those which have both residential and commercial elements). </a:t>
          </a:fld>
          <a:endParaRPr lang="en-US" sz="1100" b="1">
            <a:solidFill>
              <a:sysClr val="windowText" lastClr="000000"/>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1.87812E-7</cdr:x>
      <cdr:y>0.2607</cdr:y>
    </cdr:from>
    <cdr:to>
      <cdr:x>0.21609</cdr:x>
      <cdr:y>0.35608</cdr:y>
    </cdr:to>
    <cdr:sp macro="" textlink="ChartData!$K$187">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1" y="1171576"/>
          <a:ext cx="1150565" cy="4286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D23F37D-E225-4449-A32F-941C4A078AC4}" type="TxLink">
            <a:rPr lang="en-US" sz="1000" b="1" i="0" u="none" strike="noStrike">
              <a:solidFill>
                <a:sysClr val="windowText" lastClr="000000"/>
              </a:solidFill>
              <a:latin typeface="Arial"/>
              <a:cs typeface="Arial"/>
            </a:rPr>
            <a:pPr algn="l"/>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0.00173</cdr:x>
      <cdr:y>0.85564</cdr:y>
    </cdr:from>
    <cdr:to>
      <cdr:x>1</cdr:x>
      <cdr:y>0.95238</cdr:y>
    </cdr:to>
    <cdr:sp macro="" textlink="ChartData!#REF!">
      <cdr:nvSpPr>
        <cdr:cNvPr id="3" name="TextBox 1">
          <a:extLst xmlns:a="http://schemas.openxmlformats.org/drawingml/2006/main">
            <a:ext uri="{FF2B5EF4-FFF2-40B4-BE49-F238E27FC236}">
              <a16:creationId xmlns:a16="http://schemas.microsoft.com/office/drawing/2014/main" id="{8F6A5BA0-B048-4AF1-A61B-EA9DB0D2F491}"/>
            </a:ext>
          </a:extLst>
        </cdr:cNvPr>
        <cdr:cNvSpPr txBox="1"/>
      </cdr:nvSpPr>
      <cdr:spPr>
        <a:xfrm xmlns:a="http://schemas.openxmlformats.org/drawingml/2006/main">
          <a:off x="9505" y="3105151"/>
          <a:ext cx="5484515" cy="3510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C4F8F62-9241-4140-A28A-00B131EF3610}"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0.92428</cdr:y>
    </cdr:from>
    <cdr:to>
      <cdr:x>1</cdr:x>
      <cdr:y>1</cdr:y>
    </cdr:to>
    <cdr:sp macro="" textlink="ChartData!$J$178">
      <cdr:nvSpPr>
        <cdr:cNvPr id="4" name="TextBox 1">
          <a:extLst xmlns:a="http://schemas.openxmlformats.org/drawingml/2006/main">
            <a:ext uri="{FF2B5EF4-FFF2-40B4-BE49-F238E27FC236}">
              <a16:creationId xmlns:a16="http://schemas.microsoft.com/office/drawing/2014/main" id="{6BA6B258-0AE7-4173-A315-642169D98875}"/>
            </a:ext>
          </a:extLst>
        </cdr:cNvPr>
        <cdr:cNvSpPr txBox="1"/>
      </cdr:nvSpPr>
      <cdr:spPr>
        <a:xfrm xmlns:a="http://schemas.openxmlformats.org/drawingml/2006/main">
          <a:off x="0" y="4488180"/>
          <a:ext cx="5471160" cy="36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3E78F5-83FB-4B8F-B55C-4D00A2E3FE9A}"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0.0074</cdr:y>
    </cdr:from>
    <cdr:to>
      <cdr:x>1</cdr:x>
      <cdr:y>0.11869</cdr:y>
    </cdr:to>
    <cdr:sp macro="" textlink="ChartData!$J$157">
      <cdr:nvSpPr>
        <cdr:cNvPr id="5" name="TextBox 4">
          <a:extLst xmlns:a="http://schemas.openxmlformats.org/drawingml/2006/main">
            <a:ext uri="{FF2B5EF4-FFF2-40B4-BE49-F238E27FC236}">
              <a16:creationId xmlns:a16="http://schemas.microsoft.com/office/drawing/2014/main" id="{BF4F4F3B-E434-4921-8D2F-DEF323CE873A}"/>
            </a:ext>
          </a:extLst>
        </cdr:cNvPr>
        <cdr:cNvSpPr txBox="1"/>
      </cdr:nvSpPr>
      <cdr:spPr>
        <a:xfrm xmlns:a="http://schemas.openxmlformats.org/drawingml/2006/main">
          <a:off x="0" y="33255"/>
          <a:ext cx="5400675" cy="50014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95DCA57-D4D5-49DD-9C1D-3032AF571402}" type="TxLink">
            <a:rPr lang="en-US" sz="1350" b="1" i="0" u="none" strike="noStrike">
              <a:solidFill>
                <a:sysClr val="windowText" lastClr="000000"/>
              </a:solidFill>
              <a:latin typeface="Arial"/>
              <a:cs typeface="Arial"/>
            </a:rPr>
            <a:pPr/>
            <a:t>Figure 2.5a  Number of residential transactions, by month the transaction was effective</a:t>
          </a:fld>
          <a:endParaRPr lang="en-US" sz="1350">
            <a:solidFill>
              <a:sysClr val="windowText" lastClr="00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cdr:x>
      <cdr:y>0.12727</cdr:y>
    </cdr:from>
    <cdr:to>
      <cdr:x>0.25269</cdr:x>
      <cdr:y>0.23588</cdr:y>
    </cdr:to>
    <cdr:sp macro="" textlink="ChartData!$K$54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681991"/>
          <a:ext cx="1343025" cy="582036"/>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176E2234-AD8B-45CA-9AA6-B514E1FF397E}" type="TxLink">
            <a:rPr lang="en-US" sz="1000" b="1" i="0" u="none" strike="noStrike">
              <a:solidFill>
                <a:sysClr val="windowText" lastClr="000000"/>
              </a:solidFill>
              <a:latin typeface="Arial"/>
              <a:cs typeface="Arial"/>
            </a:rPr>
            <a:pPr algn="l"/>
            <a:t>Percentage of tax due</a:t>
          </a:fld>
          <a:endParaRPr lang="en-US" sz="1100" b="1">
            <a:solidFill>
              <a:sysClr val="windowText" lastClr="000000"/>
            </a:solidFill>
          </a:endParaRPr>
        </a:p>
      </cdr:txBody>
    </cdr:sp>
  </cdr:relSizeAnchor>
  <cdr:relSizeAnchor xmlns:cdr="http://schemas.openxmlformats.org/drawingml/2006/chartDrawing">
    <cdr:from>
      <cdr:x>0.00354</cdr:x>
      <cdr:y>0.76387</cdr:y>
    </cdr:from>
    <cdr:to>
      <cdr:x>1</cdr:x>
      <cdr:y>0.87631</cdr:y>
    </cdr:to>
    <cdr:sp macro="" textlink="ChartData!$J$535">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18815" y="3882391"/>
          <a:ext cx="5296135"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²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0.00558</cdr:x>
      <cdr:y>0.85757</cdr:y>
    </cdr:from>
    <cdr:to>
      <cdr:x>1</cdr:x>
      <cdr:y>0.96627</cdr:y>
    </cdr:to>
    <cdr:sp macro="" textlink="ChartData!$J$536">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29657" y="4358641"/>
          <a:ext cx="5285293" cy="5524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³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0.95069</cdr:y>
    </cdr:from>
    <cdr:to>
      <cdr:x>0.99646</cdr:x>
      <cdr:y>1</cdr:y>
    </cdr:to>
    <cdr:sp macro="" textlink="ChartData!$J$565">
      <cdr:nvSpPr>
        <cdr:cNvPr id="5" name="TextBox 1">
          <a:extLst xmlns:a="http://schemas.openxmlformats.org/drawingml/2006/main">
            <a:ext uri="{FF2B5EF4-FFF2-40B4-BE49-F238E27FC236}">
              <a16:creationId xmlns:a16="http://schemas.microsoft.com/office/drawing/2014/main" id="{7E57E16E-7317-421E-8232-6AE93C7D3760}"/>
            </a:ext>
          </a:extLst>
        </cdr:cNvPr>
        <cdr:cNvSpPr txBox="1"/>
      </cdr:nvSpPr>
      <cdr:spPr>
        <a:xfrm xmlns:a="http://schemas.openxmlformats.org/drawingml/2006/main">
          <a:off x="0" y="4701540"/>
          <a:ext cx="5444199"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BADE35-23E7-437A-AA4A-62BFC865F1AF}"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0.00837</cdr:x>
      <cdr:y>0.01233</cdr:y>
    </cdr:from>
    <cdr:to>
      <cdr:x>0.98605</cdr:x>
      <cdr:y>0.11248</cdr:y>
    </cdr:to>
    <cdr:sp macro="" textlink="">
      <cdr:nvSpPr>
        <cdr:cNvPr id="6" name="TextBox 5">
          <a:extLst xmlns:a="http://schemas.openxmlformats.org/drawingml/2006/main">
            <a:ext uri="{FF2B5EF4-FFF2-40B4-BE49-F238E27FC236}">
              <a16:creationId xmlns:a16="http://schemas.microsoft.com/office/drawing/2014/main" id="{7E94FCA6-132A-4D09-9A93-36871F0CC3FE}"/>
            </a:ext>
          </a:extLst>
        </cdr:cNvPr>
        <cdr:cNvSpPr txBox="1"/>
      </cdr:nvSpPr>
      <cdr:spPr>
        <a:xfrm xmlns:a="http://schemas.openxmlformats.org/drawingml/2006/main">
          <a:off x="45720" y="60960"/>
          <a:ext cx="534162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0.95401</cdr:x>
      <cdr:y>0.16452</cdr:y>
    </cdr:to>
    <cdr:sp macro="" textlink="ChartData!$J$543">
      <cdr:nvSpPr>
        <cdr:cNvPr id="7" name="TextBox 6">
          <a:extLst xmlns:a="http://schemas.openxmlformats.org/drawingml/2006/main">
            <a:ext uri="{FF2B5EF4-FFF2-40B4-BE49-F238E27FC236}">
              <a16:creationId xmlns:a16="http://schemas.microsoft.com/office/drawing/2014/main" id="{AE7E6A10-16B9-443F-B4B6-20D6C9A90E26}"/>
            </a:ext>
          </a:extLst>
        </cdr:cNvPr>
        <cdr:cNvSpPr txBox="1"/>
      </cdr:nvSpPr>
      <cdr:spPr>
        <a:xfrm xmlns:a="http://schemas.openxmlformats.org/drawingml/2006/main">
          <a:off x="0" y="0"/>
          <a:ext cx="5097780" cy="916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62476C5-8D96-4D3A-83C0-F4D7374C0F94}" type="TxLink">
            <a:rPr lang="en-US" sz="1350" b="1" i="0" u="none" strike="noStrike">
              <a:solidFill>
                <a:sysClr val="windowText" lastClr="000000"/>
              </a:solidFill>
              <a:latin typeface="Arial"/>
              <a:cs typeface="Arial"/>
            </a:rPr>
            <a:pPr/>
            <a:t>Figure 4.4  Percentage of tax due on non-residential transactions within each value band, April 2020 to March 2021 ¹ (r)</a:t>
          </a:fld>
          <a:endParaRPr lang="en-US" sz="1350">
            <a:solidFill>
              <a:sysClr val="windowText" lastClr="000000"/>
            </a:solidFill>
          </a:endParaRPr>
        </a:p>
      </cdr:txBody>
    </cdr:sp>
  </cdr:relSizeAnchor>
  <cdr:relSizeAnchor xmlns:cdr="http://schemas.openxmlformats.org/drawingml/2006/chartDrawing">
    <cdr:from>
      <cdr:x>0.00354</cdr:x>
      <cdr:y>0.70236</cdr:y>
    </cdr:from>
    <cdr:to>
      <cdr:x>1</cdr:x>
      <cdr:y>0.78869</cdr:y>
    </cdr:to>
    <cdr:sp macro="" textlink="ChartData!$J$562">
      <cdr:nvSpPr>
        <cdr:cNvPr id="8" name="TextBox 1">
          <a:extLst xmlns:a="http://schemas.openxmlformats.org/drawingml/2006/main">
            <a:ext uri="{FF2B5EF4-FFF2-40B4-BE49-F238E27FC236}">
              <a16:creationId xmlns:a16="http://schemas.microsoft.com/office/drawing/2014/main" id="{03615219-E510-48C2-AADD-994F26736159}"/>
            </a:ext>
          </a:extLst>
        </cdr:cNvPr>
        <cdr:cNvSpPr txBox="1"/>
      </cdr:nvSpPr>
      <cdr:spPr>
        <a:xfrm xmlns:a="http://schemas.openxmlformats.org/drawingml/2006/main">
          <a:off x="18916" y="3910966"/>
          <a:ext cx="5324609" cy="4806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E3D2ACE-D399-401C-9163-7E52A0CD55F3}" type="TxLink">
            <a:rPr lang="en-US" sz="1000" b="0" i="0" u="none" strike="noStrike">
              <a:solidFill>
                <a:srgbClr val="000000"/>
              </a:solidFill>
              <a:latin typeface="Arial"/>
              <a:cs typeface="Arial"/>
            </a:rPr>
            <a:pPr/>
            <a:t>¹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userShapes>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9.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0.xml"/><Relationship Id="rId1" Type="http://schemas.openxmlformats.org/officeDocument/2006/relationships/printerSettings" Target="../printerSettings/printerSettings16.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FD9B4-FD2D-4D44-97CA-859041B94374}">
  <sheetPr codeName="Sheet1"/>
  <dimension ref="A1:K84"/>
  <sheetViews>
    <sheetView tabSelected="1" zoomScaleNormal="100" workbookViewId="0">
      <pane ySplit="16" topLeftCell="A17" activePane="bottomLeft" state="frozen"/>
      <selection sqref="A1:B1048576"/>
      <selection pane="bottomLeft" sqref="A1:B1"/>
    </sheetView>
  </sheetViews>
  <sheetFormatPr defaultColWidth="9" defaultRowHeight="12.75" x14ac:dyDescent="0.2"/>
  <cols>
    <col min="1" max="1" width="11.140625" style="5" customWidth="1"/>
    <col min="2" max="2" width="155.42578125" style="1" customWidth="1"/>
    <col min="3" max="3" width="27.5703125" style="1" customWidth="1"/>
    <col min="4" max="6" width="1" style="1" customWidth="1"/>
    <col min="7" max="8" width="9" style="1"/>
    <col min="9" max="9" width="12" style="1" bestFit="1" customWidth="1"/>
    <col min="10" max="10" width="13" style="1" bestFit="1" customWidth="1"/>
    <col min="11" max="16384" width="9" style="1"/>
  </cols>
  <sheetData>
    <row r="1" spans="1:11" ht="17.45" customHeight="1" x14ac:dyDescent="0.2">
      <c r="A1" s="224" t="s">
        <v>6</v>
      </c>
      <c r="B1" s="224"/>
      <c r="C1" s="2"/>
      <c r="D1" s="3"/>
      <c r="E1" s="3"/>
      <c r="F1" s="3"/>
      <c r="G1" s="3"/>
      <c r="H1" s="3"/>
      <c r="I1" s="3"/>
      <c r="J1" s="3"/>
    </row>
    <row r="2" spans="1:11" ht="25.5" customHeight="1" x14ac:dyDescent="0.2">
      <c r="A2" s="225" t="s">
        <v>7</v>
      </c>
      <c r="B2" s="225"/>
    </row>
    <row r="3" spans="1:11" x14ac:dyDescent="0.2">
      <c r="A3" s="225" t="s">
        <v>8</v>
      </c>
      <c r="B3" s="225"/>
    </row>
    <row r="4" spans="1:11" ht="38.25" customHeight="1" x14ac:dyDescent="0.2">
      <c r="A4" s="226" t="s">
        <v>9</v>
      </c>
      <c r="B4" s="226"/>
      <c r="C4" s="4"/>
    </row>
    <row r="5" spans="1:11" ht="25.5" customHeight="1" x14ac:dyDescent="0.2">
      <c r="A5" s="5" t="s">
        <v>10</v>
      </c>
    </row>
    <row r="6" spans="1:11" x14ac:dyDescent="0.2">
      <c r="A6" s="6" t="s">
        <v>11</v>
      </c>
    </row>
    <row r="7" spans="1:11" ht="25.5" customHeight="1" x14ac:dyDescent="0.2">
      <c r="A7" s="5" t="s">
        <v>12</v>
      </c>
    </row>
    <row r="8" spans="1:11" x14ac:dyDescent="0.2">
      <c r="A8" s="6" t="s">
        <v>13</v>
      </c>
    </row>
    <row r="9" spans="1:11" ht="25.5" customHeight="1" x14ac:dyDescent="0.2">
      <c r="A9" s="5" t="s">
        <v>14</v>
      </c>
    </row>
    <row r="10" spans="1:11" ht="25.5" customHeight="1" x14ac:dyDescent="0.2">
      <c r="A10" s="5" t="s">
        <v>15</v>
      </c>
    </row>
    <row r="11" spans="1:11" x14ac:dyDescent="0.2">
      <c r="A11" s="5" t="s">
        <v>16</v>
      </c>
    </row>
    <row r="12" spans="1:11" x14ac:dyDescent="0.2">
      <c r="A12" s="5" t="s">
        <v>17</v>
      </c>
    </row>
    <row r="13" spans="1:11" x14ac:dyDescent="0.2">
      <c r="A13" s="5" t="s">
        <v>18</v>
      </c>
    </row>
    <row r="14" spans="1:11" ht="25.5" customHeight="1" x14ac:dyDescent="0.2">
      <c r="A14" s="5" t="s">
        <v>19</v>
      </c>
    </row>
    <row r="15" spans="1:11" ht="25.5" customHeight="1" x14ac:dyDescent="0.2">
      <c r="A15" s="8" t="s">
        <v>20</v>
      </c>
      <c r="I15" s="7"/>
      <c r="J15" s="7"/>
      <c r="K15" s="7"/>
    </row>
    <row r="16" spans="1:11" x14ac:dyDescent="0.2">
      <c r="A16" s="9"/>
      <c r="I16" s="7"/>
      <c r="J16" s="7"/>
      <c r="K16" s="7"/>
    </row>
    <row r="17" spans="1:11" x14ac:dyDescent="0.2">
      <c r="A17" s="8" t="s">
        <v>21</v>
      </c>
      <c r="I17" s="7"/>
      <c r="J17" s="7"/>
      <c r="K17" s="7"/>
    </row>
    <row r="18" spans="1:11" ht="25.5" customHeight="1" x14ac:dyDescent="0.2">
      <c r="A18" s="6" t="s">
        <v>22</v>
      </c>
      <c r="B18" s="1" t="s">
        <v>23</v>
      </c>
      <c r="I18" s="7"/>
      <c r="J18" s="7"/>
      <c r="K18" s="7"/>
    </row>
    <row r="19" spans="1:11" x14ac:dyDescent="0.2">
      <c r="A19" s="6" t="s">
        <v>24</v>
      </c>
      <c r="B19" s="1" t="s">
        <v>25</v>
      </c>
      <c r="I19" s="7"/>
      <c r="J19" s="7"/>
      <c r="K19" s="7"/>
    </row>
    <row r="20" spans="1:11" x14ac:dyDescent="0.2">
      <c r="A20" s="6" t="s">
        <v>26</v>
      </c>
      <c r="B20" s="1" t="s">
        <v>27</v>
      </c>
      <c r="I20" s="7"/>
      <c r="J20" s="7"/>
      <c r="K20" s="7"/>
    </row>
    <row r="21" spans="1:11" x14ac:dyDescent="0.2">
      <c r="A21" s="6" t="s">
        <v>28</v>
      </c>
      <c r="B21" s="1" t="s">
        <v>29</v>
      </c>
      <c r="I21" s="7"/>
      <c r="J21" s="7"/>
      <c r="K21" s="7"/>
    </row>
    <row r="22" spans="1:11" x14ac:dyDescent="0.2">
      <c r="A22" s="6" t="s">
        <v>30</v>
      </c>
      <c r="B22" s="1" t="s">
        <v>31</v>
      </c>
      <c r="I22" s="7"/>
      <c r="J22" s="7"/>
      <c r="K22" s="7"/>
    </row>
    <row r="23" spans="1:11" x14ac:dyDescent="0.2">
      <c r="A23" s="6" t="s">
        <v>32</v>
      </c>
      <c r="B23" s="1" t="s">
        <v>33</v>
      </c>
      <c r="I23" s="7"/>
      <c r="J23" s="7"/>
      <c r="K23" s="7"/>
    </row>
    <row r="24" spans="1:11" x14ac:dyDescent="0.2">
      <c r="A24" s="6" t="s">
        <v>34</v>
      </c>
      <c r="B24" s="1" t="s">
        <v>35</v>
      </c>
      <c r="I24" s="7"/>
      <c r="J24" s="7"/>
      <c r="K24" s="7"/>
    </row>
    <row r="25" spans="1:11" x14ac:dyDescent="0.2">
      <c r="A25" s="6" t="s">
        <v>36</v>
      </c>
      <c r="B25" s="1" t="s">
        <v>37</v>
      </c>
      <c r="I25" s="7"/>
      <c r="J25" s="7"/>
      <c r="K25" s="7"/>
    </row>
    <row r="26" spans="1:11" x14ac:dyDescent="0.2">
      <c r="A26" s="6" t="s">
        <v>38</v>
      </c>
      <c r="B26" s="1" t="s">
        <v>39</v>
      </c>
      <c r="I26" s="7"/>
      <c r="J26" s="7"/>
      <c r="K26" s="7"/>
    </row>
    <row r="27" spans="1:11" ht="25.5" customHeight="1" x14ac:dyDescent="0.2">
      <c r="A27" s="8" t="s">
        <v>40</v>
      </c>
      <c r="I27" s="7"/>
      <c r="J27" s="7"/>
      <c r="K27" s="7"/>
    </row>
    <row r="28" spans="1:11" ht="25.5" customHeight="1" x14ac:dyDescent="0.2">
      <c r="A28" s="9" t="s">
        <v>41</v>
      </c>
      <c r="B28" s="9"/>
      <c r="C28" s="9"/>
      <c r="I28" s="7"/>
      <c r="J28" s="7"/>
      <c r="K28" s="7"/>
    </row>
    <row r="29" spans="1:11" x14ac:dyDescent="0.2">
      <c r="A29" s="6" t="s">
        <v>42</v>
      </c>
      <c r="B29" s="1" t="s">
        <v>43</v>
      </c>
      <c r="I29" s="7"/>
      <c r="J29" s="7"/>
      <c r="K29" s="7"/>
    </row>
    <row r="30" spans="1:11" x14ac:dyDescent="0.2">
      <c r="A30" s="6" t="s">
        <v>44</v>
      </c>
      <c r="B30" s="1" t="s">
        <v>45</v>
      </c>
      <c r="I30" s="7"/>
      <c r="J30" s="7"/>
      <c r="K30" s="7"/>
    </row>
    <row r="31" spans="1:11" s="7" customFormat="1" ht="25.5" customHeight="1" x14ac:dyDescent="0.2">
      <c r="A31" s="9" t="s">
        <v>46</v>
      </c>
      <c r="B31" s="9" t="s">
        <v>47</v>
      </c>
      <c r="C31" s="9"/>
    </row>
    <row r="32" spans="1:11" s="7" customFormat="1" x14ac:dyDescent="0.2">
      <c r="A32" s="6" t="s">
        <v>48</v>
      </c>
      <c r="B32" s="1" t="s">
        <v>49</v>
      </c>
      <c r="C32" s="1"/>
    </row>
    <row r="33" spans="1:3" x14ac:dyDescent="0.2">
      <c r="A33" s="6" t="s">
        <v>50</v>
      </c>
      <c r="B33" s="1" t="s">
        <v>51</v>
      </c>
    </row>
    <row r="34" spans="1:3" x14ac:dyDescent="0.2">
      <c r="A34" s="6" t="s">
        <v>52</v>
      </c>
      <c r="B34" s="1" t="s">
        <v>53</v>
      </c>
    </row>
    <row r="35" spans="1:3" x14ac:dyDescent="0.2">
      <c r="A35" s="6" t="s">
        <v>54</v>
      </c>
      <c r="B35" s="1" t="s">
        <v>55</v>
      </c>
    </row>
    <row r="36" spans="1:3" x14ac:dyDescent="0.2">
      <c r="A36" s="6" t="s">
        <v>56</v>
      </c>
      <c r="B36" s="1" t="s">
        <v>57</v>
      </c>
    </row>
    <row r="37" spans="1:3" x14ac:dyDescent="0.2">
      <c r="A37" s="6" t="s">
        <v>58</v>
      </c>
      <c r="B37" s="1" t="s">
        <v>59</v>
      </c>
    </row>
    <row r="38" spans="1:3" x14ac:dyDescent="0.2">
      <c r="A38" s="6" t="s">
        <v>60</v>
      </c>
      <c r="B38" s="1" t="s">
        <v>61</v>
      </c>
    </row>
    <row r="39" spans="1:3" x14ac:dyDescent="0.2">
      <c r="A39" s="6" t="s">
        <v>62</v>
      </c>
      <c r="B39" s="1" t="s">
        <v>63</v>
      </c>
    </row>
    <row r="40" spans="1:3" x14ac:dyDescent="0.2">
      <c r="A40" s="6" t="s">
        <v>64</v>
      </c>
      <c r="B40" s="1" t="s">
        <v>65</v>
      </c>
    </row>
    <row r="41" spans="1:3" x14ac:dyDescent="0.2">
      <c r="A41" s="6" t="s">
        <v>66</v>
      </c>
      <c r="B41" s="1" t="s">
        <v>67</v>
      </c>
    </row>
    <row r="42" spans="1:3" x14ac:dyDescent="0.2">
      <c r="A42" s="6" t="s">
        <v>68</v>
      </c>
      <c r="B42" s="1" t="s">
        <v>69</v>
      </c>
    </row>
    <row r="43" spans="1:3" s="7" customFormat="1" ht="25.5" customHeight="1" x14ac:dyDescent="0.2">
      <c r="A43" s="9" t="s">
        <v>70</v>
      </c>
      <c r="B43" s="9" t="s">
        <v>71</v>
      </c>
      <c r="C43" s="9"/>
    </row>
    <row r="44" spans="1:3" s="7" customFormat="1" x14ac:dyDescent="0.2">
      <c r="A44" s="6" t="s">
        <v>72</v>
      </c>
      <c r="B44" s="1" t="s">
        <v>73</v>
      </c>
      <c r="C44" s="1"/>
    </row>
    <row r="45" spans="1:3" s="7" customFormat="1" x14ac:dyDescent="0.2">
      <c r="A45" s="6" t="s">
        <v>74</v>
      </c>
      <c r="B45" s="1" t="s">
        <v>75</v>
      </c>
      <c r="C45" s="1"/>
    </row>
    <row r="46" spans="1:3" x14ac:dyDescent="0.2">
      <c r="A46" s="6" t="s">
        <v>76</v>
      </c>
      <c r="B46" s="1" t="s">
        <v>77</v>
      </c>
    </row>
    <row r="47" spans="1:3" s="7" customFormat="1" ht="25.5" customHeight="1" x14ac:dyDescent="0.2">
      <c r="A47" s="9" t="s">
        <v>78</v>
      </c>
      <c r="B47" s="9" t="s">
        <v>79</v>
      </c>
      <c r="C47" s="9"/>
    </row>
    <row r="48" spans="1:3" s="7" customFormat="1" x14ac:dyDescent="0.2">
      <c r="A48" s="6" t="s">
        <v>80</v>
      </c>
      <c r="B48" s="1" t="s">
        <v>81</v>
      </c>
      <c r="C48" s="1"/>
    </row>
    <row r="49" spans="1:3" s="7" customFormat="1" x14ac:dyDescent="0.2">
      <c r="A49" s="6" t="s">
        <v>82</v>
      </c>
      <c r="B49" s="1" t="s">
        <v>83</v>
      </c>
      <c r="C49" s="1"/>
    </row>
    <row r="50" spans="1:3" x14ac:dyDescent="0.2">
      <c r="A50" s="6" t="s">
        <v>84</v>
      </c>
      <c r="B50" s="1" t="s">
        <v>85</v>
      </c>
    </row>
    <row r="51" spans="1:3" x14ac:dyDescent="0.2">
      <c r="A51" s="6" t="s">
        <v>86</v>
      </c>
      <c r="B51" s="1" t="s">
        <v>87</v>
      </c>
    </row>
    <row r="52" spans="1:3" s="7" customFormat="1" ht="25.5" customHeight="1" x14ac:dyDescent="0.2">
      <c r="A52" s="9" t="s">
        <v>88</v>
      </c>
      <c r="B52" s="9" t="s">
        <v>89</v>
      </c>
      <c r="C52" s="9"/>
    </row>
    <row r="53" spans="1:3" x14ac:dyDescent="0.2">
      <c r="A53" s="6" t="s">
        <v>90</v>
      </c>
      <c r="B53" s="1" t="s">
        <v>91</v>
      </c>
    </row>
    <row r="54" spans="1:3" x14ac:dyDescent="0.2">
      <c r="A54" s="6" t="s">
        <v>92</v>
      </c>
      <c r="B54" s="1" t="s">
        <v>93</v>
      </c>
    </row>
    <row r="55" spans="1:3" x14ac:dyDescent="0.2">
      <c r="A55" s="6" t="s">
        <v>94</v>
      </c>
      <c r="B55" s="1" t="s">
        <v>95</v>
      </c>
    </row>
    <row r="56" spans="1:3" x14ac:dyDescent="0.2">
      <c r="A56" s="6" t="s">
        <v>96</v>
      </c>
      <c r="B56" s="1" t="s">
        <v>97</v>
      </c>
    </row>
    <row r="57" spans="1:3" s="7" customFormat="1" ht="25.5" customHeight="1" x14ac:dyDescent="0.2">
      <c r="A57" s="9" t="s">
        <v>98</v>
      </c>
      <c r="B57" s="9" t="s">
        <v>99</v>
      </c>
      <c r="C57" s="9"/>
    </row>
    <row r="58" spans="1:3" x14ac:dyDescent="0.2">
      <c r="A58" s="6" t="s">
        <v>100</v>
      </c>
      <c r="B58" s="1" t="s">
        <v>101</v>
      </c>
    </row>
    <row r="59" spans="1:3" x14ac:dyDescent="0.2">
      <c r="A59" s="6" t="s">
        <v>102</v>
      </c>
      <c r="B59" s="1" t="s">
        <v>103</v>
      </c>
    </row>
    <row r="60" spans="1:3" s="7" customFormat="1" ht="25.5" customHeight="1" x14ac:dyDescent="0.2">
      <c r="A60" s="9" t="s">
        <v>104</v>
      </c>
      <c r="B60" s="9" t="s">
        <v>105</v>
      </c>
      <c r="C60" s="9"/>
    </row>
    <row r="61" spans="1:3" x14ac:dyDescent="0.2">
      <c r="A61" s="6" t="s">
        <v>106</v>
      </c>
      <c r="B61" s="1" t="s">
        <v>107</v>
      </c>
    </row>
    <row r="62" spans="1:3" x14ac:dyDescent="0.2">
      <c r="A62" s="6" t="s">
        <v>108</v>
      </c>
      <c r="B62" s="5" t="s">
        <v>109</v>
      </c>
    </row>
    <row r="63" spans="1:3" s="7" customFormat="1" ht="25.5" customHeight="1" x14ac:dyDescent="0.2">
      <c r="A63" s="9" t="s">
        <v>110</v>
      </c>
      <c r="B63" s="7" t="s">
        <v>111</v>
      </c>
    </row>
    <row r="64" spans="1:3" x14ac:dyDescent="0.2">
      <c r="A64" s="6" t="s">
        <v>112</v>
      </c>
      <c r="B64" s="1" t="s">
        <v>113</v>
      </c>
    </row>
    <row r="65" spans="1:6" x14ac:dyDescent="0.2">
      <c r="A65" s="6" t="s">
        <v>114</v>
      </c>
      <c r="B65" s="1" t="s">
        <v>115</v>
      </c>
    </row>
    <row r="66" spans="1:6" x14ac:dyDescent="0.2">
      <c r="A66" s="6" t="s">
        <v>116</v>
      </c>
      <c r="B66" s="1" t="s">
        <v>117</v>
      </c>
    </row>
    <row r="67" spans="1:6" x14ac:dyDescent="0.2">
      <c r="A67" s="6" t="s">
        <v>118</v>
      </c>
      <c r="B67" s="1" t="s">
        <v>119</v>
      </c>
    </row>
    <row r="68" spans="1:6" x14ac:dyDescent="0.2">
      <c r="A68" s="6" t="s">
        <v>120</v>
      </c>
      <c r="B68" s="1" t="s">
        <v>121</v>
      </c>
    </row>
    <row r="69" spans="1:6" s="7" customFormat="1" ht="25.5" customHeight="1" x14ac:dyDescent="0.2">
      <c r="A69" s="9" t="s">
        <v>122</v>
      </c>
      <c r="B69" s="7" t="s">
        <v>123</v>
      </c>
    </row>
    <row r="70" spans="1:6" x14ac:dyDescent="0.2">
      <c r="A70" s="6" t="s">
        <v>124</v>
      </c>
      <c r="B70" s="1" t="s">
        <v>125</v>
      </c>
    </row>
    <row r="71" spans="1:6" x14ac:dyDescent="0.2">
      <c r="A71" s="6" t="s">
        <v>126</v>
      </c>
      <c r="B71" s="1" t="s">
        <v>127</v>
      </c>
    </row>
    <row r="72" spans="1:6" x14ac:dyDescent="0.2">
      <c r="A72" s="6" t="s">
        <v>128</v>
      </c>
      <c r="B72" s="1" t="s">
        <v>129</v>
      </c>
    </row>
    <row r="73" spans="1:6" x14ac:dyDescent="0.2">
      <c r="A73" s="6" t="s">
        <v>130</v>
      </c>
      <c r="B73" s="1" t="s">
        <v>131</v>
      </c>
    </row>
    <row r="74" spans="1:6" ht="25.5" customHeight="1" x14ac:dyDescent="0.2">
      <c r="A74" s="9" t="s">
        <v>132</v>
      </c>
    </row>
    <row r="75" spans="1:6" x14ac:dyDescent="0.2">
      <c r="A75" s="6" t="s">
        <v>133</v>
      </c>
      <c r="B75" s="1" t="s">
        <v>134</v>
      </c>
    </row>
    <row r="76" spans="1:6" x14ac:dyDescent="0.2">
      <c r="A76" s="6" t="s">
        <v>135</v>
      </c>
      <c r="B76" s="1" t="s">
        <v>136</v>
      </c>
    </row>
    <row r="77" spans="1:6" ht="25.5" customHeight="1" x14ac:dyDescent="0.2">
      <c r="A77" s="10" t="s">
        <v>137</v>
      </c>
      <c r="B77" s="10"/>
      <c r="C77" s="10"/>
      <c r="D77" s="10"/>
      <c r="E77" s="10"/>
      <c r="F77" s="10"/>
    </row>
    <row r="78" spans="1:6" ht="25.5" customHeight="1" x14ac:dyDescent="0.2">
      <c r="A78" s="7" t="s">
        <v>138</v>
      </c>
    </row>
    <row r="79" spans="1:6" x14ac:dyDescent="0.2">
      <c r="A79" s="11" t="s">
        <v>139</v>
      </c>
      <c r="B79" s="5" t="s">
        <v>140</v>
      </c>
      <c r="C79" s="5"/>
    </row>
    <row r="80" spans="1:6" ht="25.5" customHeight="1" x14ac:dyDescent="0.2">
      <c r="A80" s="7" t="s">
        <v>141</v>
      </c>
    </row>
    <row r="81" spans="1:2" x14ac:dyDescent="0.2">
      <c r="A81" s="11" t="s">
        <v>142</v>
      </c>
      <c r="B81" s="1" t="s">
        <v>143</v>
      </c>
    </row>
    <row r="82" spans="1:2" x14ac:dyDescent="0.2">
      <c r="A82" s="11"/>
    </row>
    <row r="83" spans="1:2" x14ac:dyDescent="0.2">
      <c r="A83" s="7"/>
    </row>
    <row r="84" spans="1:2" x14ac:dyDescent="0.2">
      <c r="A84" s="7"/>
    </row>
  </sheetData>
  <mergeCells count="4">
    <mergeCell ref="A1:B1"/>
    <mergeCell ref="A2:B2"/>
    <mergeCell ref="A3:B3"/>
    <mergeCell ref="A4:B4"/>
  </mergeCells>
  <hyperlinks>
    <hyperlink ref="A18" location="Table1" display="Table1" xr:uid="{64367748-1F31-4FFE-AEF3-501BB4FC57C8}"/>
    <hyperlink ref="A19:A26" location="Table1" display="Table 1" xr:uid="{FEC168AC-4561-49B9-A592-52C6158B980E}"/>
    <hyperlink ref="A19" location="Table2" display="Table2" xr:uid="{D7E0C3C1-86AA-4B71-8D0D-5088238E1384}"/>
    <hyperlink ref="A20" location="Table3" display="Table3" xr:uid="{19DAAE2D-20E9-47A2-A808-45F090739EF8}"/>
    <hyperlink ref="A21" location="Table4" display="Table4" xr:uid="{33F233EA-8F0C-4F5E-A2B8-2F03B4E319A2}"/>
    <hyperlink ref="A22" location="Table5" display="Table5" xr:uid="{F725BD93-B9CE-4E0A-B5E3-CDE4837FE180}"/>
    <hyperlink ref="A24" location="Table6" display="Table6" xr:uid="{808D7778-2C81-4305-A3DE-9485DEE32137}"/>
    <hyperlink ref="A25" location="Table6a" display="Table6a" xr:uid="{BFA181B4-38D5-43E4-AADF-E0FF54159A9A}"/>
    <hyperlink ref="A26" location="Table7" display="Table7" xr:uid="{D7982957-7790-4BB1-B073-2D5FE6C6EC2B}"/>
    <hyperlink ref="A23" location="Table5a" display="Table5a" xr:uid="{ED7AB83C-1E54-4DB0-836F-691A132A1FD3}"/>
    <hyperlink ref="A33" location="Fig2_2" display="Fig2_2" xr:uid="{C4140763-82CC-4C98-8CFE-014DD874AC27}"/>
    <hyperlink ref="A34" location="Fig2_3" display="Fig2_3" xr:uid="{64A2ABAC-4DD3-48FD-B989-3A81A7DD103A}"/>
    <hyperlink ref="A35" location="Fig2_4" display="Fig2_4" xr:uid="{780330B4-D695-4C69-8F50-D5E90F22C7EF}"/>
    <hyperlink ref="A36" location="Fig2_5a" display="Fig2_5a" xr:uid="{D22A9779-8307-432D-A289-C4940CC0838D}"/>
    <hyperlink ref="A38" location="Fig2_6a" display="Fig2_6a" xr:uid="{4294998E-51F9-4A67-9890-ADD664DAECAC}"/>
    <hyperlink ref="A40" location="Fig2_7" display="Fig2_7" xr:uid="{7160259E-3468-47E8-AA5A-F8866D6671AC}"/>
    <hyperlink ref="A44" location="Fig3_1" display="Fig3_1" xr:uid="{A3B856E0-786B-4ADE-B885-B08E1319202E}"/>
    <hyperlink ref="A45" location="Fig3_2" display="Fig3_2" xr:uid="{D0AD0C7A-4730-46C7-B58A-DA05E0457BAD}"/>
    <hyperlink ref="A46" location="Fig3_3" display="Fig3_3" xr:uid="{048A3B01-C8FA-486F-9F5A-E371AB6E69DF}"/>
    <hyperlink ref="A48" location="Fig4_1" display="Fig4_1" xr:uid="{C19048DA-F8CC-4676-85A9-324071B85150}"/>
    <hyperlink ref="A49" location="Fig4_2" display="Fig4_2" xr:uid="{BD5B28E6-7C85-469B-90C5-D1F6C9B60059}"/>
    <hyperlink ref="A50" location="Fig4_3" display="Fig4_3" xr:uid="{E0A70365-AE75-46DB-AED6-0A8F2A3ECEDC}"/>
    <hyperlink ref="A61" location="Fig7_1" display="Fig7_1" xr:uid="{5440E079-7EEB-4D83-B4F7-A97209D6E5EB}"/>
    <hyperlink ref="A58" location="Fig6_1" display="Fig6_1" xr:uid="{4690BBA8-29D9-48DE-ABC9-FC9EB4341C8E}"/>
    <hyperlink ref="A54" location="Fig5_2" display="Fig5_2" xr:uid="{B52E99F0-171B-41D1-93E5-191E69745699}"/>
    <hyperlink ref="A53" location="Fig5_1" display="Fig5_1" xr:uid="{7A262680-8D15-4651-8E89-F926CD2021A1}"/>
    <hyperlink ref="A51" location="Fig4_4" display="Fig4_4" xr:uid="{2E54C20E-0FE8-4969-A005-71CF1E4578CE}"/>
    <hyperlink ref="A79" location="TableA1FormulasHeader" display="TableA1FormulasHeader" xr:uid="{B8E17CC2-A146-4B68-A51C-EEDDBF935562}"/>
    <hyperlink ref="A81" location="TableA2FormulasHeader" display="TableA2FormulasHeader" xr:uid="{D7F84C83-14AA-4C8A-B324-21815F8B3822}"/>
    <hyperlink ref="A32" location="fig2_1" display="fig2_1" xr:uid="{BA3E7989-FEDE-4FD8-853D-9257CCB586D7}"/>
    <hyperlink ref="A29" location="Fig1_1" display="Fig1_1" xr:uid="{DA6D0B11-5ACA-40E3-B48A-B3EF092587D7}"/>
    <hyperlink ref="A42" location="Fig2_9" display="Fig2_9" xr:uid="{BE8DAE60-2CAE-4968-855B-6C6B19B3C0F1}"/>
    <hyperlink ref="A41" location="Fig2_8" display="Fig2_8" xr:uid="{5A1E427C-8509-4478-8252-AD67A4201EEF}"/>
    <hyperlink ref="A59" location="Fig6_2" display="Fig6_2" xr:uid="{6DAF5821-57BD-47A7-B342-CB47F2C89B05}"/>
    <hyperlink ref="A72" location="Fig9_3" display="Fig9_3" xr:uid="{616C2010-E988-445D-B987-E768B00A3E79}"/>
    <hyperlink ref="A71" location="Fig9_2" display="Fig9_2" xr:uid="{53D008D1-4992-4F50-9E75-C901C08E5E16}"/>
    <hyperlink ref="A70" location="Fig9_1" display="Fig9_1" xr:uid="{86D5A0D6-1608-41DC-B7DE-EC7E35BCA335}"/>
    <hyperlink ref="A68" location="Fig8_5" display="Fig8_5" xr:uid="{ED86DF0A-C85A-4121-A10A-407D2E934B25}"/>
    <hyperlink ref="A67" location="Fig8_4" display="Fig8_4" xr:uid="{D2636266-0F15-4AB5-9F06-5872EDE964CA}"/>
    <hyperlink ref="A66" location="Fig8_3" display="Fig8_3" xr:uid="{D7A0ACC3-4F24-4188-846D-2F4A862C8072}"/>
    <hyperlink ref="A64" location="Fig8_1" display="Fig8_1" xr:uid="{386B9F6F-FE42-4C61-8807-893272635820}"/>
    <hyperlink ref="A55" location="Fig5_3" display="Fig5_3" xr:uid="{C099776D-C0B2-4B8B-86B7-2B9C564E7481}"/>
    <hyperlink ref="A56" location="Fig5_4" display="Fig5_4" xr:uid="{1F1A9CF9-21CE-4C45-B15A-D0862D4277BD}"/>
    <hyperlink ref="A62" location="Fig7_2" display="Fig7_2" xr:uid="{BBA71505-E856-4B0D-9751-71D953FA0520}"/>
    <hyperlink ref="A30" location="Fig1_2" display="Fig1_2" xr:uid="{B53A71CC-BA95-4287-A0F6-8312554FDB2D}"/>
    <hyperlink ref="A37" location="Fig2_5b" display="Fig2_5b" xr:uid="{63A01073-7E78-4E20-9331-D53964A816D9}"/>
    <hyperlink ref="A39" location="Fig2_6b" display="Fig2_6b" xr:uid="{8027F862-20C2-49BC-AEC4-075307E712B5}"/>
    <hyperlink ref="A65" location="Fig8_2" display="Fig8_2" xr:uid="{4CBBD624-05E7-444D-9700-C8053A8F43BD}"/>
    <hyperlink ref="A73" location="Fig9_4" display="Fig9_4" xr:uid="{47BA612C-0616-48D0-AE23-99B5E7276DFF}"/>
    <hyperlink ref="A75" location="FigA1" display="FigA1" xr:uid="{67D76DC5-B003-4638-9BAA-D50D394BD43B}"/>
    <hyperlink ref="A76" location="FigA2" display="FigA2" xr:uid="{5DF0E1C7-655E-4F6C-A71A-559AC43352ED}"/>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876C5-5093-4902-98FE-DA0704843E97}">
  <sheetPr codeName="Sheet24"/>
  <dimension ref="A1:E68"/>
  <sheetViews>
    <sheetView showGridLines="0" zoomScaleNormal="100" workbookViewId="0">
      <pane ySplit="4" topLeftCell="A5" activePane="bottomLeft" state="frozen"/>
      <selection sqref="A1:XFD1048576"/>
      <selection pane="bottomLeft" sqref="A1:B1"/>
    </sheetView>
  </sheetViews>
  <sheetFormatPr defaultColWidth="9" defaultRowHeight="15" x14ac:dyDescent="0.25"/>
  <cols>
    <col min="1" max="1" width="2.5703125" style="113" customWidth="1"/>
    <col min="2" max="2" width="21.85546875" style="113" customWidth="1"/>
    <col min="3" max="3" width="33.85546875" style="113" customWidth="1"/>
    <col min="4" max="5" width="9" style="113" customWidth="1"/>
    <col min="6" max="16384" width="9" style="113"/>
  </cols>
  <sheetData>
    <row r="1" spans="1:5" s="1" customFormat="1" ht="12.75" x14ac:dyDescent="0.2">
      <c r="A1" s="227" t="s">
        <v>182</v>
      </c>
      <c r="B1" s="227"/>
      <c r="C1" s="42"/>
    </row>
    <row r="2" spans="1:5" s="1" customFormat="1" ht="30" customHeight="1" x14ac:dyDescent="0.2">
      <c r="A2" s="245" t="s">
        <v>689</v>
      </c>
      <c r="B2" s="245"/>
      <c r="C2" s="245"/>
      <c r="D2" s="7"/>
      <c r="E2" s="7"/>
    </row>
    <row r="3" spans="1:5" s="1" customFormat="1" ht="3.75" customHeight="1" x14ac:dyDescent="0.2">
      <c r="C3" s="42"/>
    </row>
    <row r="4" spans="1:5" s="1" customFormat="1" x14ac:dyDescent="0.35">
      <c r="A4" s="240"/>
      <c r="B4" s="240"/>
      <c r="C4" s="165" t="s">
        <v>358</v>
      </c>
    </row>
    <row r="5" spans="1:5" s="1" customFormat="1" ht="12.75" x14ac:dyDescent="0.2">
      <c r="A5" s="7" t="s">
        <v>433</v>
      </c>
      <c r="B5" s="7"/>
      <c r="C5" s="42"/>
    </row>
    <row r="6" spans="1:5" s="1" customFormat="1" ht="12.75" customHeight="1" x14ac:dyDescent="0.2">
      <c r="A6" s="92"/>
      <c r="B6" s="1" t="s">
        <v>148</v>
      </c>
      <c r="C6" s="56">
        <v>219.5</v>
      </c>
      <c r="E6" s="53"/>
    </row>
    <row r="7" spans="1:5" s="1" customFormat="1" ht="12.75" customHeight="1" x14ac:dyDescent="0.2">
      <c r="A7" s="92"/>
      <c r="B7" s="36" t="s">
        <v>490</v>
      </c>
      <c r="C7" s="56">
        <v>232.8</v>
      </c>
      <c r="E7" s="53"/>
    </row>
    <row r="8" spans="1:5" s="1" customFormat="1" ht="12.75" customHeight="1" x14ac:dyDescent="0.2">
      <c r="A8" s="92"/>
      <c r="B8" s="36" t="s">
        <v>491</v>
      </c>
      <c r="C8" s="56">
        <v>230</v>
      </c>
      <c r="E8" s="53"/>
    </row>
    <row r="9" spans="1:5" s="1" customFormat="1" ht="12.75" customHeight="1" x14ac:dyDescent="0.2">
      <c r="A9" s="92"/>
      <c r="B9" s="36" t="s">
        <v>355</v>
      </c>
      <c r="C9" s="56">
        <v>63.2</v>
      </c>
      <c r="E9" s="53"/>
    </row>
    <row r="10" spans="1:5" s="1" customFormat="1" ht="26.45" customHeight="1" x14ac:dyDescent="0.2">
      <c r="A10" s="7" t="s">
        <v>436</v>
      </c>
      <c r="B10" s="7"/>
      <c r="C10" s="42"/>
      <c r="E10" s="53"/>
    </row>
    <row r="11" spans="1:5" s="1" customFormat="1" ht="12.75" customHeight="1" x14ac:dyDescent="0.2">
      <c r="B11" s="91" t="s">
        <v>437</v>
      </c>
      <c r="C11" s="56">
        <v>38.6</v>
      </c>
      <c r="E11" s="53"/>
    </row>
    <row r="12" spans="1:5" s="1" customFormat="1" ht="12.75" customHeight="1" x14ac:dyDescent="0.2">
      <c r="B12" s="91" t="s">
        <v>438</v>
      </c>
      <c r="C12" s="56">
        <v>62.7</v>
      </c>
      <c r="E12" s="53"/>
    </row>
    <row r="13" spans="1:5" s="1" customFormat="1" ht="12.75" customHeight="1" x14ac:dyDescent="0.2">
      <c r="B13" s="91" t="s">
        <v>439</v>
      </c>
      <c r="C13" s="56">
        <v>65.7</v>
      </c>
      <c r="E13" s="53"/>
    </row>
    <row r="14" spans="1:5" s="1" customFormat="1" ht="12.75" customHeight="1" x14ac:dyDescent="0.2">
      <c r="B14" s="91" t="s">
        <v>440</v>
      </c>
      <c r="C14" s="56">
        <v>52.5</v>
      </c>
      <c r="E14" s="53"/>
    </row>
    <row r="15" spans="1:5" s="1" customFormat="1" ht="26.45" customHeight="1" x14ac:dyDescent="0.2">
      <c r="B15" s="91" t="s">
        <v>441</v>
      </c>
      <c r="C15" s="56">
        <v>47.8</v>
      </c>
      <c r="E15" s="53"/>
    </row>
    <row r="16" spans="1:5" s="1" customFormat="1" ht="12.75" customHeight="1" x14ac:dyDescent="0.2">
      <c r="B16" s="91" t="s">
        <v>442</v>
      </c>
      <c r="C16" s="56">
        <v>60.4</v>
      </c>
      <c r="E16" s="53"/>
    </row>
    <row r="17" spans="1:5" s="1" customFormat="1" ht="12.75" customHeight="1" x14ac:dyDescent="0.2">
      <c r="B17" s="91" t="s">
        <v>443</v>
      </c>
      <c r="C17" s="56">
        <v>72.099999999999994</v>
      </c>
      <c r="E17" s="53"/>
    </row>
    <row r="18" spans="1:5" s="1" customFormat="1" ht="12.75" customHeight="1" x14ac:dyDescent="0.2">
      <c r="B18" s="91" t="s">
        <v>444</v>
      </c>
      <c r="C18" s="56">
        <v>52.5</v>
      </c>
      <c r="E18" s="53"/>
    </row>
    <row r="19" spans="1:5" s="1" customFormat="1" ht="25.5" customHeight="1" x14ac:dyDescent="0.2">
      <c r="B19" s="91" t="s">
        <v>690</v>
      </c>
      <c r="C19" s="56">
        <v>55.2</v>
      </c>
      <c r="E19" s="53"/>
    </row>
    <row r="20" spans="1:5" s="1" customFormat="1" ht="12.75" customHeight="1" x14ac:dyDescent="0.2">
      <c r="B20" s="91" t="s">
        <v>691</v>
      </c>
      <c r="C20" s="56">
        <v>37.5</v>
      </c>
      <c r="E20" s="53"/>
    </row>
    <row r="21" spans="1:5" s="1" customFormat="1" ht="12.75" customHeight="1" x14ac:dyDescent="0.2">
      <c r="B21" s="91" t="s">
        <v>692</v>
      </c>
      <c r="C21" s="56">
        <v>70.2</v>
      </c>
      <c r="E21" s="53"/>
    </row>
    <row r="22" spans="1:5" s="1" customFormat="1" ht="12.75" customHeight="1" x14ac:dyDescent="0.2">
      <c r="B22" s="91" t="s">
        <v>693</v>
      </c>
      <c r="C22" s="56">
        <v>67.099999999999994</v>
      </c>
      <c r="E22" s="53"/>
    </row>
    <row r="23" spans="1:5" s="1" customFormat="1" ht="26.45" customHeight="1" x14ac:dyDescent="0.2">
      <c r="A23" s="7" t="s">
        <v>449</v>
      </c>
      <c r="C23" s="42"/>
      <c r="E23" s="53"/>
    </row>
    <row r="24" spans="1:5" s="1" customFormat="1" ht="12.75" x14ac:dyDescent="0.2">
      <c r="B24" s="91" t="s">
        <v>450</v>
      </c>
      <c r="C24" s="56">
        <v>6.1</v>
      </c>
      <c r="E24" s="53"/>
    </row>
    <row r="25" spans="1:5" s="1" customFormat="1" ht="12.75" x14ac:dyDescent="0.2">
      <c r="B25" s="91" t="s">
        <v>451</v>
      </c>
      <c r="C25" s="56">
        <v>17</v>
      </c>
      <c r="E25" s="53"/>
    </row>
    <row r="26" spans="1:5" s="1" customFormat="1" ht="12.75" x14ac:dyDescent="0.2">
      <c r="B26" s="91" t="s">
        <v>452</v>
      </c>
      <c r="C26" s="56">
        <v>15.5</v>
      </c>
      <c r="E26" s="53"/>
    </row>
    <row r="27" spans="1:5" s="1" customFormat="1" ht="12.75" x14ac:dyDescent="0.2">
      <c r="B27" s="91" t="s">
        <v>453</v>
      </c>
      <c r="C27" s="56">
        <v>20.5</v>
      </c>
      <c r="E27" s="53"/>
    </row>
    <row r="28" spans="1:5" s="1" customFormat="1" ht="12.75" x14ac:dyDescent="0.2">
      <c r="B28" s="91" t="s">
        <v>454</v>
      </c>
      <c r="C28" s="56">
        <v>23.6</v>
      </c>
      <c r="E28" s="53"/>
    </row>
    <row r="29" spans="1:5" s="1" customFormat="1" ht="12.75" x14ac:dyDescent="0.2">
      <c r="B29" s="91" t="s">
        <v>455</v>
      </c>
      <c r="C29" s="56">
        <v>18.600000000000001</v>
      </c>
      <c r="E29" s="53"/>
    </row>
    <row r="30" spans="1:5" s="1" customFormat="1" ht="12.75" x14ac:dyDescent="0.2">
      <c r="B30" s="91" t="s">
        <v>456</v>
      </c>
      <c r="C30" s="56">
        <v>21.7</v>
      </c>
      <c r="E30" s="53"/>
    </row>
    <row r="31" spans="1:5" s="1" customFormat="1" ht="12.75" x14ac:dyDescent="0.2">
      <c r="B31" s="91" t="s">
        <v>457</v>
      </c>
      <c r="C31" s="56">
        <v>22</v>
      </c>
      <c r="E31" s="53"/>
    </row>
    <row r="32" spans="1:5" s="1" customFormat="1" ht="12.75" x14ac:dyDescent="0.2">
      <c r="B32" s="91" t="s">
        <v>458</v>
      </c>
      <c r="C32" s="56">
        <v>22.1</v>
      </c>
      <c r="E32" s="53"/>
    </row>
    <row r="33" spans="2:5" s="1" customFormat="1" ht="12.75" x14ac:dyDescent="0.2">
      <c r="B33" s="91" t="s">
        <v>459</v>
      </c>
      <c r="C33" s="56">
        <v>20.6</v>
      </c>
      <c r="E33" s="53"/>
    </row>
    <row r="34" spans="2:5" s="1" customFormat="1" ht="12.75" x14ac:dyDescent="0.2">
      <c r="B34" s="91" t="s">
        <v>460</v>
      </c>
      <c r="C34" s="56">
        <v>14.4</v>
      </c>
      <c r="E34" s="53"/>
    </row>
    <row r="35" spans="2:5" s="1" customFormat="1" ht="12.75" x14ac:dyDescent="0.2">
      <c r="B35" s="91" t="s">
        <v>461</v>
      </c>
      <c r="C35" s="56">
        <v>17.5</v>
      </c>
      <c r="E35" s="53"/>
    </row>
    <row r="36" spans="2:5" s="1" customFormat="1" ht="26.45" customHeight="1" x14ac:dyDescent="0.2">
      <c r="B36" s="91" t="s">
        <v>462</v>
      </c>
      <c r="C36" s="56">
        <v>16.899999999999999</v>
      </c>
      <c r="E36" s="53"/>
    </row>
    <row r="37" spans="2:5" s="1" customFormat="1" ht="12.75" x14ac:dyDescent="0.2">
      <c r="B37" s="91" t="s">
        <v>463</v>
      </c>
      <c r="C37" s="56">
        <v>16</v>
      </c>
      <c r="E37" s="53"/>
    </row>
    <row r="38" spans="2:5" s="1" customFormat="1" ht="12.75" x14ac:dyDescent="0.2">
      <c r="B38" s="91" t="s">
        <v>464</v>
      </c>
      <c r="C38" s="56">
        <v>14.9</v>
      </c>
      <c r="E38" s="53"/>
    </row>
    <row r="39" spans="2:5" s="1" customFormat="1" ht="12.75" x14ac:dyDescent="0.2">
      <c r="B39" s="91" t="s">
        <v>465</v>
      </c>
      <c r="C39" s="56">
        <v>20.100000000000001</v>
      </c>
      <c r="E39" s="53"/>
    </row>
    <row r="40" spans="2:5" s="1" customFormat="1" ht="12.75" x14ac:dyDescent="0.2">
      <c r="B40" s="91" t="s">
        <v>466</v>
      </c>
      <c r="C40" s="56">
        <v>21.5</v>
      </c>
      <c r="E40" s="53"/>
    </row>
    <row r="41" spans="2:5" s="1" customFormat="1" ht="12.75" x14ac:dyDescent="0.2">
      <c r="B41" s="91" t="s">
        <v>467</v>
      </c>
      <c r="C41" s="56">
        <v>18.8</v>
      </c>
      <c r="E41" s="53"/>
    </row>
    <row r="42" spans="2:5" s="1" customFormat="1" ht="12.75" x14ac:dyDescent="0.2">
      <c r="B42" s="91" t="s">
        <v>468</v>
      </c>
      <c r="C42" s="56">
        <v>23.6</v>
      </c>
      <c r="E42" s="53"/>
    </row>
    <row r="43" spans="2:5" s="1" customFormat="1" ht="12.75" x14ac:dyDescent="0.2">
      <c r="B43" s="91" t="s">
        <v>469</v>
      </c>
      <c r="C43" s="56">
        <v>18</v>
      </c>
      <c r="E43" s="53"/>
    </row>
    <row r="44" spans="2:5" s="1" customFormat="1" ht="12.75" x14ac:dyDescent="0.2">
      <c r="B44" s="91" t="s">
        <v>470</v>
      </c>
      <c r="C44" s="56">
        <v>30.5</v>
      </c>
      <c r="E44" s="53"/>
    </row>
    <row r="45" spans="2:5" s="1" customFormat="1" ht="12.75" x14ac:dyDescent="0.2">
      <c r="B45" s="91" t="s">
        <v>471</v>
      </c>
      <c r="C45" s="56">
        <v>15</v>
      </c>
      <c r="E45" s="53"/>
    </row>
    <row r="46" spans="2:5" s="1" customFormat="1" ht="12.75" x14ac:dyDescent="0.2">
      <c r="B46" s="91" t="s">
        <v>472</v>
      </c>
      <c r="C46" s="56">
        <v>19.399999999999999</v>
      </c>
      <c r="E46" s="53"/>
    </row>
    <row r="47" spans="2:5" s="1" customFormat="1" ht="12.75" x14ac:dyDescent="0.2">
      <c r="B47" s="91" t="s">
        <v>473</v>
      </c>
      <c r="C47" s="56">
        <v>18.100000000000001</v>
      </c>
      <c r="E47" s="53"/>
    </row>
    <row r="48" spans="2:5" s="1" customFormat="1" ht="26.25" customHeight="1" x14ac:dyDescent="0.2">
      <c r="B48" s="91" t="s">
        <v>694</v>
      </c>
      <c r="C48" s="56">
        <v>37.6</v>
      </c>
      <c r="E48" s="53"/>
    </row>
    <row r="49" spans="1:5" s="1" customFormat="1" ht="12.75" x14ac:dyDescent="0.2">
      <c r="B49" s="91" t="s">
        <v>695</v>
      </c>
      <c r="C49" s="56">
        <v>9.1</v>
      </c>
      <c r="E49" s="53"/>
    </row>
    <row r="50" spans="1:5" s="1" customFormat="1" ht="12.75" x14ac:dyDescent="0.2">
      <c r="B50" s="91" t="s">
        <v>696</v>
      </c>
      <c r="C50" s="56">
        <v>8.5</v>
      </c>
      <c r="E50" s="53"/>
    </row>
    <row r="51" spans="1:5" s="1" customFormat="1" ht="12.75" x14ac:dyDescent="0.2">
      <c r="B51" s="91" t="s">
        <v>697</v>
      </c>
      <c r="C51" s="56">
        <v>10.9</v>
      </c>
      <c r="E51" s="53"/>
    </row>
    <row r="52" spans="1:5" s="1" customFormat="1" ht="12.75" x14ac:dyDescent="0.2">
      <c r="B52" s="91" t="s">
        <v>698</v>
      </c>
      <c r="C52" s="56">
        <v>12.1</v>
      </c>
      <c r="E52" s="53"/>
    </row>
    <row r="53" spans="1:5" s="1" customFormat="1" ht="12.75" x14ac:dyDescent="0.2">
      <c r="B53" s="91" t="s">
        <v>699</v>
      </c>
      <c r="C53" s="56">
        <v>14.5</v>
      </c>
      <c r="E53" s="53"/>
    </row>
    <row r="54" spans="1:5" s="1" customFormat="1" ht="12.75" x14ac:dyDescent="0.2">
      <c r="B54" s="91" t="s">
        <v>700</v>
      </c>
      <c r="C54" s="56">
        <v>17.600000000000001</v>
      </c>
      <c r="E54" s="53"/>
    </row>
    <row r="55" spans="1:5" s="1" customFormat="1" ht="12.75" x14ac:dyDescent="0.2">
      <c r="B55" s="91" t="s">
        <v>701</v>
      </c>
      <c r="C55" s="56">
        <v>23</v>
      </c>
      <c r="E55" s="53"/>
    </row>
    <row r="56" spans="1:5" s="1" customFormat="1" ht="12.75" x14ac:dyDescent="0.2">
      <c r="B56" s="91" t="s">
        <v>702</v>
      </c>
      <c r="C56" s="56">
        <v>29.6</v>
      </c>
      <c r="E56" s="53"/>
    </row>
    <row r="57" spans="1:5" s="1" customFormat="1" ht="12.75" x14ac:dyDescent="0.2">
      <c r="B57" s="91" t="s">
        <v>703</v>
      </c>
      <c r="C57" s="56">
        <v>15.5</v>
      </c>
      <c r="E57" s="53"/>
    </row>
    <row r="58" spans="1:5" s="1" customFormat="1" ht="12.75" x14ac:dyDescent="0.2">
      <c r="B58" s="91" t="s">
        <v>704</v>
      </c>
      <c r="C58" s="56">
        <v>21</v>
      </c>
      <c r="E58" s="53"/>
    </row>
    <row r="59" spans="1:5" s="1" customFormat="1" ht="12.75" x14ac:dyDescent="0.2">
      <c r="B59" s="91" t="s">
        <v>705</v>
      </c>
      <c r="C59" s="56">
        <v>30.6</v>
      </c>
      <c r="E59" s="53"/>
    </row>
    <row r="60" spans="1:5" s="1" customFormat="1" ht="25.5" customHeight="1" x14ac:dyDescent="0.2">
      <c r="B60" s="91" t="s">
        <v>706</v>
      </c>
      <c r="C60" s="56">
        <v>40.9</v>
      </c>
      <c r="E60" s="53"/>
    </row>
    <row r="61" spans="1:5" s="1" customFormat="1" ht="13.15" customHeight="1" x14ac:dyDescent="0.2">
      <c r="B61" s="91" t="s">
        <v>707</v>
      </c>
      <c r="C61" s="56">
        <v>22.3</v>
      </c>
      <c r="E61" s="53"/>
    </row>
    <row r="62" spans="1:5" s="1" customFormat="1" ht="3" customHeight="1" x14ac:dyDescent="0.2">
      <c r="A62" s="100"/>
      <c r="B62" s="123"/>
      <c r="C62" s="166"/>
    </row>
    <row r="63" spans="1:5" s="1" customFormat="1" ht="12.75" x14ac:dyDescent="0.2">
      <c r="C63" s="42"/>
    </row>
    <row r="64" spans="1:5" s="1" customFormat="1" ht="46.5" customHeight="1" x14ac:dyDescent="0.2">
      <c r="A64" s="106">
        <v>1</v>
      </c>
      <c r="B64" s="243" t="s">
        <v>708</v>
      </c>
      <c r="C64" s="243"/>
    </row>
    <row r="65" spans="1:5" s="1" customFormat="1" ht="103.5" customHeight="1" x14ac:dyDescent="0.2">
      <c r="A65" s="106">
        <v>2</v>
      </c>
      <c r="B65" s="243" t="s">
        <v>499</v>
      </c>
      <c r="C65" s="243"/>
      <c r="D65" s="167"/>
      <c r="E65" s="167"/>
    </row>
    <row r="66" spans="1:5" s="1" customFormat="1" ht="12.75" x14ac:dyDescent="0.2">
      <c r="C66" s="42"/>
    </row>
    <row r="67" spans="1:5" s="1" customFormat="1" ht="12.75" x14ac:dyDescent="0.2">
      <c r="C67" s="42"/>
    </row>
    <row r="68" spans="1:5" s="1" customFormat="1" ht="12.75" x14ac:dyDescent="0.2">
      <c r="C68" s="42"/>
    </row>
  </sheetData>
  <mergeCells count="5">
    <mergeCell ref="A1:B1"/>
    <mergeCell ref="A2:C2"/>
    <mergeCell ref="A4:B4"/>
    <mergeCell ref="B64:C64"/>
    <mergeCell ref="B65:C65"/>
  </mergeCells>
  <hyperlinks>
    <hyperlink ref="A1:B1" location="ContentsHead" display="ContentsHead" xr:uid="{DFC97CEB-EC8D-434B-8CA2-F26CB86D8F2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6E691-A88F-4FCB-9B5A-DAB4C10883C5}">
  <sheetPr codeName="Sheet26">
    <tabColor theme="8" tint="0.79998168889431442"/>
  </sheetPr>
  <dimension ref="A1:D31"/>
  <sheetViews>
    <sheetView showGridLines="0" workbookViewId="0">
      <selection sqref="A1:B1"/>
    </sheetView>
  </sheetViews>
  <sheetFormatPr defaultColWidth="9" defaultRowHeight="12.75" x14ac:dyDescent="0.2"/>
  <cols>
    <col min="1" max="1" width="4.42578125" style="1" customWidth="1"/>
    <col min="2" max="2" width="27.7109375" style="1" customWidth="1"/>
    <col min="3" max="3" width="17.85546875" style="1" customWidth="1"/>
    <col min="4" max="4" width="30" style="1" customWidth="1"/>
    <col min="5" max="16384" width="9" style="1"/>
  </cols>
  <sheetData>
    <row r="1" spans="1:4" x14ac:dyDescent="0.2">
      <c r="A1" s="227" t="s">
        <v>182</v>
      </c>
      <c r="B1" s="227"/>
    </row>
    <row r="2" spans="1:4" ht="28.5" customHeight="1" x14ac:dyDescent="0.2">
      <c r="A2" s="245" t="s">
        <v>766</v>
      </c>
      <c r="B2" s="245"/>
      <c r="C2" s="245"/>
      <c r="D2" s="245"/>
    </row>
    <row r="3" spans="1:4" ht="15" customHeight="1" x14ac:dyDescent="0.35">
      <c r="A3" s="247"/>
      <c r="B3" s="247"/>
      <c r="C3" s="100"/>
      <c r="D3" s="100"/>
    </row>
    <row r="4" spans="1:4" ht="30.75" customHeight="1" x14ac:dyDescent="0.2">
      <c r="A4" s="248" t="s">
        <v>195</v>
      </c>
      <c r="B4" s="248"/>
      <c r="C4" s="199" t="s">
        <v>709</v>
      </c>
      <c r="D4" s="199" t="s">
        <v>767</v>
      </c>
    </row>
    <row r="5" spans="1:4" x14ac:dyDescent="0.2">
      <c r="A5" s="244" t="s">
        <v>566</v>
      </c>
      <c r="B5" s="244"/>
      <c r="C5" s="200"/>
      <c r="D5" s="200"/>
    </row>
    <row r="6" spans="1:4" x14ac:dyDescent="0.2">
      <c r="A6" s="201" t="s">
        <v>422</v>
      </c>
      <c r="B6" s="202"/>
      <c r="C6" s="172">
        <v>48140</v>
      </c>
      <c r="D6" s="203">
        <v>-0.128</v>
      </c>
    </row>
    <row r="7" spans="1:4" ht="14.25" customHeight="1" x14ac:dyDescent="0.2">
      <c r="A7" s="249" t="s">
        <v>710</v>
      </c>
      <c r="B7" s="249"/>
      <c r="C7" s="172">
        <v>11860</v>
      </c>
      <c r="D7" s="203">
        <v>-0.128</v>
      </c>
    </row>
    <row r="8" spans="1:4" ht="14.25" x14ac:dyDescent="0.2">
      <c r="A8" s="201" t="s">
        <v>768</v>
      </c>
      <c r="B8" s="202"/>
      <c r="C8" s="172">
        <v>5270</v>
      </c>
      <c r="D8" s="203">
        <v>-0.13600000000000001</v>
      </c>
    </row>
    <row r="9" spans="1:4" ht="14.25" x14ac:dyDescent="0.2">
      <c r="A9" s="204" t="s">
        <v>769</v>
      </c>
      <c r="B9" s="205"/>
      <c r="C9" s="206">
        <v>53410</v>
      </c>
      <c r="D9" s="207">
        <v>-0.128</v>
      </c>
    </row>
    <row r="10" spans="1:4" ht="30" customHeight="1" x14ac:dyDescent="0.2">
      <c r="A10" s="244" t="s">
        <v>567</v>
      </c>
      <c r="B10" s="244"/>
      <c r="C10" s="208"/>
      <c r="D10" s="208"/>
    </row>
    <row r="11" spans="1:4" x14ac:dyDescent="0.2">
      <c r="A11" s="201" t="s">
        <v>422</v>
      </c>
      <c r="B11" s="202"/>
      <c r="C11" s="209">
        <v>158.69999999999999</v>
      </c>
      <c r="D11" s="203">
        <v>-4.3999999999999997E-2</v>
      </c>
    </row>
    <row r="12" spans="1:4" ht="32.25" customHeight="1" x14ac:dyDescent="0.2">
      <c r="A12" s="249" t="s">
        <v>770</v>
      </c>
      <c r="B12" s="249"/>
      <c r="C12" s="209">
        <v>70.3</v>
      </c>
      <c r="D12" s="203">
        <v>9.9000000000000005E-2</v>
      </c>
    </row>
    <row r="13" spans="1:4" ht="14.25" x14ac:dyDescent="0.2">
      <c r="A13" s="201" t="s">
        <v>768</v>
      </c>
      <c r="B13" s="202"/>
      <c r="C13" s="209">
        <v>58.1</v>
      </c>
      <c r="D13" s="203">
        <v>-0.151</v>
      </c>
    </row>
    <row r="14" spans="1:4" ht="14.25" x14ac:dyDescent="0.2">
      <c r="A14" s="204" t="s">
        <v>769</v>
      </c>
      <c r="B14" s="205"/>
      <c r="C14" s="210">
        <v>216.8</v>
      </c>
      <c r="D14" s="207">
        <v>-7.4999999999999997E-2</v>
      </c>
    </row>
    <row r="15" spans="1:4" ht="3" customHeight="1" x14ac:dyDescent="0.2">
      <c r="A15" s="100"/>
      <c r="B15" s="211"/>
      <c r="C15" s="198"/>
      <c r="D15" s="198"/>
    </row>
    <row r="16" spans="1:4" ht="37.5" customHeight="1" x14ac:dyDescent="0.2">
      <c r="A16" s="130" t="s">
        <v>711</v>
      </c>
      <c r="B16" s="246" t="s">
        <v>712</v>
      </c>
      <c r="C16" s="246"/>
      <c r="D16" s="246"/>
    </row>
    <row r="17" spans="1:4" ht="27" customHeight="1" x14ac:dyDescent="0.2">
      <c r="A17" s="212" t="s">
        <v>713</v>
      </c>
      <c r="B17" s="243" t="s">
        <v>714</v>
      </c>
      <c r="C17" s="243"/>
      <c r="D17" s="243"/>
    </row>
    <row r="18" spans="1:4" ht="24.75" customHeight="1" x14ac:dyDescent="0.2">
      <c r="A18" s="212" t="s">
        <v>715</v>
      </c>
      <c r="B18" s="243" t="s">
        <v>496</v>
      </c>
      <c r="C18" s="243"/>
      <c r="D18" s="243"/>
    </row>
    <row r="19" spans="1:4" ht="15" customHeight="1" x14ac:dyDescent="0.2">
      <c r="A19" s="212" t="s">
        <v>716</v>
      </c>
      <c r="B19" s="111" t="s">
        <v>497</v>
      </c>
      <c r="C19" s="111"/>
      <c r="D19" s="111"/>
    </row>
    <row r="20" spans="1:4" ht="27.75" customHeight="1" x14ac:dyDescent="0.2">
      <c r="A20" s="212" t="s">
        <v>717</v>
      </c>
      <c r="B20" s="243" t="s">
        <v>718</v>
      </c>
      <c r="C20" s="243"/>
      <c r="D20" s="243"/>
    </row>
    <row r="21" spans="1:4" ht="16.5" customHeight="1" x14ac:dyDescent="0.2">
      <c r="A21" s="212" t="s">
        <v>719</v>
      </c>
      <c r="B21" s="243" t="s">
        <v>720</v>
      </c>
      <c r="C21" s="243"/>
      <c r="D21" s="243"/>
    </row>
    <row r="22" spans="1:4" x14ac:dyDescent="0.2">
      <c r="A22" s="1" t="s">
        <v>149</v>
      </c>
      <c r="B22" s="250" t="s">
        <v>721</v>
      </c>
      <c r="C22" s="250"/>
      <c r="D22" s="250"/>
    </row>
    <row r="24" spans="1:4" x14ac:dyDescent="0.2">
      <c r="B24" s="28"/>
    </row>
    <row r="31" spans="1:4" ht="42.75" customHeight="1" x14ac:dyDescent="0.2"/>
  </sheetData>
  <mergeCells count="14">
    <mergeCell ref="B17:D17"/>
    <mergeCell ref="B18:D18"/>
    <mergeCell ref="B20:D20"/>
    <mergeCell ref="B21:D21"/>
    <mergeCell ref="B22:D22"/>
    <mergeCell ref="B16:D16"/>
    <mergeCell ref="A1:B1"/>
    <mergeCell ref="A2:D2"/>
    <mergeCell ref="A3:B3"/>
    <mergeCell ref="A4:B4"/>
    <mergeCell ref="A5:B5"/>
    <mergeCell ref="A7:B7"/>
    <mergeCell ref="A10:B10"/>
    <mergeCell ref="A12:B12"/>
  </mergeCells>
  <hyperlinks>
    <hyperlink ref="A1:B1" location="ContentsHead" display="ContentsHead" xr:uid="{9D609DB6-74A6-4ABC-9542-BC871BCEE369}"/>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49584-9B20-4685-9263-F4FEBE02948A}">
  <sheetPr codeName="Sheet29">
    <tabColor theme="8" tint="0.79998168889431442"/>
  </sheetPr>
  <dimension ref="A1:G11"/>
  <sheetViews>
    <sheetView showGridLines="0" workbookViewId="0">
      <selection sqref="A1:B1"/>
    </sheetView>
  </sheetViews>
  <sheetFormatPr defaultColWidth="9" defaultRowHeight="12.75" x14ac:dyDescent="0.2"/>
  <cols>
    <col min="1" max="1" width="4.5703125" style="1" customWidth="1"/>
    <col min="2" max="2" width="43.7109375" style="1" customWidth="1"/>
    <col min="3" max="3" width="9.7109375" style="1" customWidth="1"/>
    <col min="4" max="5" width="10.7109375" style="1" customWidth="1"/>
    <col min="6" max="6" width="9" style="1" customWidth="1"/>
    <col min="7" max="8" width="9.140625" style="1" bestFit="1" customWidth="1"/>
    <col min="9" max="16384" width="9" style="1"/>
  </cols>
  <sheetData>
    <row r="1" spans="1:7" x14ac:dyDescent="0.2">
      <c r="A1" s="227" t="s">
        <v>182</v>
      </c>
      <c r="B1" s="227"/>
      <c r="C1" s="34"/>
    </row>
    <row r="2" spans="1:7" ht="33" customHeight="1" x14ac:dyDescent="0.2">
      <c r="A2" s="245" t="s">
        <v>722</v>
      </c>
      <c r="B2" s="245"/>
      <c r="C2" s="245"/>
      <c r="D2" s="245"/>
      <c r="E2" s="245"/>
    </row>
    <row r="3" spans="1:7" ht="15" x14ac:dyDescent="0.35">
      <c r="A3" s="247"/>
      <c r="B3" s="247"/>
      <c r="C3" s="213"/>
      <c r="D3" s="100"/>
      <c r="E3" s="100"/>
    </row>
    <row r="4" spans="1:7" x14ac:dyDescent="0.2">
      <c r="A4" s="248"/>
      <c r="B4" s="248"/>
      <c r="C4" s="214" t="s">
        <v>148</v>
      </c>
      <c r="D4" s="199" t="s">
        <v>146</v>
      </c>
      <c r="E4" s="199" t="s">
        <v>145</v>
      </c>
    </row>
    <row r="5" spans="1:7" ht="21.75" customHeight="1" x14ac:dyDescent="0.2">
      <c r="A5" s="246" t="s">
        <v>723</v>
      </c>
      <c r="B5" s="246"/>
      <c r="C5" s="33" t="s">
        <v>144</v>
      </c>
      <c r="D5" s="56">
        <v>28.2</v>
      </c>
      <c r="E5" s="33" t="s">
        <v>144</v>
      </c>
      <c r="G5" s="1" t="s">
        <v>144</v>
      </c>
    </row>
    <row r="6" spans="1:7" ht="36" customHeight="1" x14ac:dyDescent="0.2">
      <c r="A6" s="226" t="s">
        <v>724</v>
      </c>
      <c r="B6" s="226"/>
      <c r="C6" s="33" t="s">
        <v>144</v>
      </c>
      <c r="D6" s="33">
        <v>2</v>
      </c>
      <c r="E6" s="33">
        <v>0</v>
      </c>
    </row>
    <row r="7" spans="1:7" ht="3" customHeight="1" x14ac:dyDescent="0.2">
      <c r="A7" s="100"/>
      <c r="B7" s="211"/>
      <c r="C7" s="211"/>
      <c r="D7" s="198"/>
      <c r="E7" s="198"/>
    </row>
    <row r="9" spans="1:7" ht="82.5" customHeight="1" x14ac:dyDescent="0.2">
      <c r="A9" s="212" t="s">
        <v>711</v>
      </c>
      <c r="B9" s="251" t="s">
        <v>725</v>
      </c>
      <c r="C9" s="251"/>
      <c r="D9" s="251"/>
      <c r="E9" s="251"/>
    </row>
    <row r="10" spans="1:7" ht="55.5" customHeight="1" x14ac:dyDescent="0.2">
      <c r="A10" s="212" t="s">
        <v>713</v>
      </c>
      <c r="B10" s="243" t="s">
        <v>726</v>
      </c>
      <c r="C10" s="243"/>
      <c r="D10" s="243"/>
      <c r="E10" s="243"/>
    </row>
    <row r="11" spans="1:7" x14ac:dyDescent="0.2">
      <c r="A11" s="1" t="s">
        <v>144</v>
      </c>
      <c r="B11" s="111" t="s">
        <v>503</v>
      </c>
      <c r="C11" s="111"/>
      <c r="D11" s="111"/>
      <c r="E11" s="111"/>
    </row>
  </sheetData>
  <mergeCells count="8">
    <mergeCell ref="B9:E9"/>
    <mergeCell ref="B10:E10"/>
    <mergeCell ref="A1:B1"/>
    <mergeCell ref="A2:E2"/>
    <mergeCell ref="A3:B3"/>
    <mergeCell ref="A4:B4"/>
    <mergeCell ref="A5:B5"/>
    <mergeCell ref="A6:B6"/>
  </mergeCells>
  <hyperlinks>
    <hyperlink ref="A1:B1" location="ContentsHead" display="ContentsHead" xr:uid="{D0A3A3FC-257A-427D-85EE-8C2963BAE151}"/>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4C7B4-44E4-4BCB-AD63-24CC4833ACE5}">
  <sheetPr codeName="Sheet27">
    <tabColor theme="8" tint="0.79998168889431442"/>
  </sheetPr>
  <dimension ref="A1:F81"/>
  <sheetViews>
    <sheetView showGridLines="0" workbookViewId="0">
      <selection sqref="A1:B1"/>
    </sheetView>
  </sheetViews>
  <sheetFormatPr defaultColWidth="8.85546875" defaultRowHeight="12.75" x14ac:dyDescent="0.2"/>
  <cols>
    <col min="1" max="1" width="3.28515625" style="1" customWidth="1"/>
    <col min="2" max="2" width="18.7109375" style="1" customWidth="1"/>
    <col min="3" max="3" width="12.7109375" style="27" customWidth="1"/>
    <col min="4" max="5" width="12.7109375" style="1" customWidth="1"/>
    <col min="6" max="6" width="16.28515625" style="1" bestFit="1" customWidth="1"/>
    <col min="7" max="7" width="8.85546875" style="1" customWidth="1"/>
    <col min="8" max="16384" width="8.85546875" style="1"/>
  </cols>
  <sheetData>
    <row r="1" spans="1:6" x14ac:dyDescent="0.2">
      <c r="A1" s="227" t="s">
        <v>182</v>
      </c>
      <c r="B1" s="227"/>
    </row>
    <row r="2" spans="1:6" ht="28.5" customHeight="1" x14ac:dyDescent="0.2">
      <c r="A2" s="244" t="s">
        <v>727</v>
      </c>
      <c r="B2" s="244"/>
      <c r="C2" s="244"/>
      <c r="D2" s="244"/>
      <c r="E2" s="244"/>
      <c r="F2" s="7"/>
    </row>
    <row r="3" spans="1:6" ht="15" customHeight="1" x14ac:dyDescent="0.35">
      <c r="A3" s="35"/>
      <c r="B3" s="35"/>
      <c r="C3" s="215"/>
      <c r="D3" s="82"/>
      <c r="E3" s="82"/>
      <c r="F3" s="35"/>
    </row>
    <row r="4" spans="1:6" ht="15" customHeight="1" x14ac:dyDescent="0.35">
      <c r="A4" s="252" t="s">
        <v>195</v>
      </c>
      <c r="B4" s="252"/>
      <c r="C4" s="216" t="s">
        <v>148</v>
      </c>
      <c r="D4" s="217" t="s">
        <v>146</v>
      </c>
      <c r="E4" s="217" t="s">
        <v>145</v>
      </c>
      <c r="F4" s="35"/>
    </row>
    <row r="5" spans="1:6" x14ac:dyDescent="0.2">
      <c r="A5" s="32" t="s">
        <v>422</v>
      </c>
      <c r="C5" s="41">
        <v>155.428</v>
      </c>
      <c r="D5" s="41">
        <v>163.40299999999999</v>
      </c>
      <c r="E5" s="41">
        <v>152.1</v>
      </c>
      <c r="F5" s="218"/>
    </row>
    <row r="6" spans="1:6" x14ac:dyDescent="0.2">
      <c r="A6" s="32" t="s">
        <v>728</v>
      </c>
      <c r="B6" s="36"/>
      <c r="C6" s="41">
        <v>72.418000000000006</v>
      </c>
      <c r="D6" s="41">
        <v>96.878</v>
      </c>
      <c r="E6" s="41">
        <v>58.4</v>
      </c>
      <c r="F6" s="87"/>
    </row>
    <row r="7" spans="1:6" x14ac:dyDescent="0.2">
      <c r="A7" s="219" t="s">
        <v>147</v>
      </c>
      <c r="B7" s="36"/>
      <c r="C7" s="220">
        <v>227.846</v>
      </c>
      <c r="D7" s="220">
        <v>260.28100000000001</v>
      </c>
      <c r="E7" s="220">
        <v>210.5</v>
      </c>
      <c r="F7" s="87"/>
    </row>
    <row r="8" spans="1:6" ht="2.65" customHeight="1" x14ac:dyDescent="0.2">
      <c r="A8" s="100"/>
      <c r="B8" s="211"/>
      <c r="C8" s="138"/>
      <c r="D8" s="221"/>
      <c r="E8" s="221"/>
      <c r="F8" s="87"/>
    </row>
    <row r="15" spans="1:6" ht="16.899999999999999" customHeight="1" x14ac:dyDescent="0.2"/>
    <row r="23" spans="1:3" x14ac:dyDescent="0.2">
      <c r="A23" s="37"/>
      <c r="B23" s="37"/>
      <c r="C23" s="37"/>
    </row>
    <row r="40" ht="16.899999999999999" customHeight="1" x14ac:dyDescent="0.2"/>
    <row r="50" ht="52.15" customHeight="1" x14ac:dyDescent="0.2"/>
    <row r="81" ht="42.6" customHeight="1" x14ac:dyDescent="0.2"/>
  </sheetData>
  <mergeCells count="3">
    <mergeCell ref="A1:B1"/>
    <mergeCell ref="A2:E2"/>
    <mergeCell ref="A4:B4"/>
  </mergeCells>
  <hyperlinks>
    <hyperlink ref="A1:B1" location="ContentsHead" display="ContentsHead" xr:uid="{C9C25A3F-A021-4F52-BAE7-CA16C90E797D}"/>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C14C8-DFF3-448F-A768-831BFF4F7298}">
  <sheetPr codeName="Sheet28"/>
  <dimension ref="A1:W183"/>
  <sheetViews>
    <sheetView workbookViewId="0">
      <selection sqref="A1:D1"/>
    </sheetView>
  </sheetViews>
  <sheetFormatPr defaultColWidth="9" defaultRowHeight="15" x14ac:dyDescent="0.25"/>
  <cols>
    <col min="1" max="1" width="3.140625" style="113" customWidth="1"/>
    <col min="2" max="2" width="10.42578125" style="113" customWidth="1"/>
    <col min="3" max="3" width="2" style="113" customWidth="1"/>
    <col min="4" max="5" width="10.5703125" style="113" bestFit="1" customWidth="1"/>
    <col min="6" max="6" width="11.140625" style="113" bestFit="1" customWidth="1"/>
    <col min="7" max="7" width="13.5703125" style="113" bestFit="1" customWidth="1"/>
    <col min="8" max="8" width="16.42578125" style="113" customWidth="1"/>
    <col min="9" max="13" width="9" style="113"/>
    <col min="14" max="14" width="10.5703125" style="113" bestFit="1" customWidth="1"/>
    <col min="15" max="16384" width="9" style="113"/>
  </cols>
  <sheetData>
    <row r="1" spans="1:23" x14ac:dyDescent="0.25">
      <c r="A1" s="253" t="s">
        <v>182</v>
      </c>
      <c r="B1" s="253"/>
      <c r="C1" s="253"/>
      <c r="D1" s="253"/>
      <c r="E1" s="9"/>
      <c r="F1" s="9"/>
      <c r="G1" s="9"/>
      <c r="H1" s="9"/>
      <c r="K1" s="113">
        <v>56</v>
      </c>
      <c r="R1" s="113" t="s">
        <v>729</v>
      </c>
      <c r="S1" s="113">
        <v>1</v>
      </c>
    </row>
    <row r="2" spans="1:23" s="1" customFormat="1" ht="14.45" customHeight="1" x14ac:dyDescent="0.2">
      <c r="A2" s="254" t="s">
        <v>731</v>
      </c>
      <c r="B2" s="254"/>
      <c r="C2" s="254"/>
      <c r="D2" s="254"/>
      <c r="E2" s="254"/>
      <c r="F2" s="254"/>
      <c r="G2" s="254"/>
      <c r="H2" s="254"/>
      <c r="K2" s="1">
        <v>46</v>
      </c>
      <c r="L2" s="1">
        <v>23</v>
      </c>
      <c r="M2" s="1">
        <v>25</v>
      </c>
      <c r="R2" s="1" t="s">
        <v>730</v>
      </c>
      <c r="S2" s="1">
        <v>25</v>
      </c>
    </row>
    <row r="3" spans="1:23" s="1" customFormat="1" ht="12.75" x14ac:dyDescent="0.2">
      <c r="B3" s="168"/>
      <c r="C3" s="168"/>
      <c r="D3" s="168"/>
      <c r="E3" s="168"/>
      <c r="F3" s="168"/>
      <c r="G3" s="168"/>
      <c r="H3" s="168"/>
    </row>
    <row r="4" spans="1:23" ht="17.45" customHeight="1" x14ac:dyDescent="0.35">
      <c r="A4" s="240" t="s">
        <v>732</v>
      </c>
      <c r="B4" s="240"/>
      <c r="C4" s="240"/>
      <c r="D4" s="240" t="s">
        <v>733</v>
      </c>
      <c r="E4" s="240"/>
      <c r="F4" s="240"/>
      <c r="G4" s="240" t="s">
        <v>734</v>
      </c>
      <c r="H4" s="240"/>
      <c r="K4" s="113">
        <v>47</v>
      </c>
      <c r="L4" s="113">
        <v>38</v>
      </c>
      <c r="M4" s="113">
        <v>39</v>
      </c>
      <c r="V4" s="113" t="s">
        <v>735</v>
      </c>
      <c r="W4" s="113">
        <v>25</v>
      </c>
    </row>
    <row r="5" spans="1:23" ht="17.25" customHeight="1" x14ac:dyDescent="0.25">
      <c r="A5" s="238"/>
      <c r="B5" s="238"/>
      <c r="C5" s="238"/>
      <c r="D5" s="169" t="s">
        <v>736</v>
      </c>
      <c r="E5" s="169" t="s">
        <v>737</v>
      </c>
      <c r="F5" s="169" t="s">
        <v>738</v>
      </c>
      <c r="G5" s="169" t="s">
        <v>739</v>
      </c>
      <c r="H5" s="169" t="s">
        <v>740</v>
      </c>
      <c r="K5" s="113">
        <v>40</v>
      </c>
      <c r="L5" s="113">
        <v>41</v>
      </c>
      <c r="M5" s="113">
        <v>42</v>
      </c>
      <c r="N5" s="113">
        <v>43</v>
      </c>
      <c r="O5" s="113">
        <v>44</v>
      </c>
      <c r="P5" s="113">
        <v>45</v>
      </c>
      <c r="Q5" s="113">
        <v>48</v>
      </c>
      <c r="V5" s="113" t="s">
        <v>741</v>
      </c>
      <c r="W5" s="113">
        <v>26</v>
      </c>
    </row>
    <row r="6" spans="1:23" x14ac:dyDescent="0.25">
      <c r="B6" s="170" t="s">
        <v>254</v>
      </c>
      <c r="C6" s="171"/>
      <c r="D6" s="172">
        <v>3940</v>
      </c>
      <c r="E6" s="173">
        <v>4350</v>
      </c>
      <c r="F6" s="173">
        <v>4370</v>
      </c>
      <c r="G6" s="174">
        <v>0.10538344337227024</v>
      </c>
      <c r="H6" s="174">
        <v>3.9053526303698405E-3</v>
      </c>
      <c r="V6" s="113" t="s">
        <v>742</v>
      </c>
      <c r="W6" s="113">
        <v>27</v>
      </c>
    </row>
    <row r="7" spans="1:23" x14ac:dyDescent="0.25">
      <c r="B7" s="170" t="s">
        <v>255</v>
      </c>
      <c r="C7" s="171"/>
      <c r="D7" s="173">
        <v>4450</v>
      </c>
      <c r="E7" s="173">
        <v>4770</v>
      </c>
      <c r="F7" s="173">
        <v>4790</v>
      </c>
      <c r="G7" s="174">
        <v>7.1926275567543163E-2</v>
      </c>
      <c r="H7" s="174">
        <v>3.9840637450199168E-3</v>
      </c>
      <c r="K7" s="175"/>
      <c r="V7" s="113" t="s">
        <v>200</v>
      </c>
      <c r="W7" s="113">
        <v>28</v>
      </c>
    </row>
    <row r="8" spans="1:23" x14ac:dyDescent="0.25">
      <c r="B8" s="170" t="s">
        <v>256</v>
      </c>
      <c r="C8" s="171"/>
      <c r="D8" s="173">
        <v>5100</v>
      </c>
      <c r="E8" s="173">
        <v>5400</v>
      </c>
      <c r="F8" s="173">
        <v>5420</v>
      </c>
      <c r="G8" s="174">
        <v>5.8258140447234208E-2</v>
      </c>
      <c r="H8" s="174">
        <v>5.3753475440221354E-3</v>
      </c>
    </row>
    <row r="9" spans="1:23" x14ac:dyDescent="0.25">
      <c r="B9" s="170" t="s">
        <v>257</v>
      </c>
      <c r="C9" s="171"/>
      <c r="D9" s="173">
        <v>4930</v>
      </c>
      <c r="E9" s="173">
        <v>5300</v>
      </c>
      <c r="F9" s="173">
        <v>5310</v>
      </c>
      <c r="G9" s="174">
        <v>7.5268817204301008E-2</v>
      </c>
      <c r="H9" s="174">
        <v>2.2641509433962703E-3</v>
      </c>
    </row>
    <row r="10" spans="1:23" x14ac:dyDescent="0.25">
      <c r="B10" s="170" t="s">
        <v>258</v>
      </c>
      <c r="C10" s="171"/>
      <c r="D10" s="173">
        <v>5660</v>
      </c>
      <c r="E10" s="173">
        <v>5950</v>
      </c>
      <c r="F10" s="173">
        <v>5970</v>
      </c>
      <c r="G10" s="174">
        <v>5.0141242937853159E-2</v>
      </c>
      <c r="H10" s="174">
        <v>3.3624747814391398E-3</v>
      </c>
    </row>
    <row r="11" spans="1:23" x14ac:dyDescent="0.25">
      <c r="B11" s="170" t="s">
        <v>259</v>
      </c>
      <c r="C11" s="171"/>
      <c r="D11" s="173">
        <v>4790</v>
      </c>
      <c r="E11" s="173">
        <v>4980</v>
      </c>
      <c r="F11" s="173">
        <v>4990</v>
      </c>
      <c r="G11" s="174">
        <v>3.9883065358112368E-2</v>
      </c>
      <c r="H11" s="174">
        <v>2.6104417670682611E-3</v>
      </c>
    </row>
    <row r="12" spans="1:23" x14ac:dyDescent="0.25">
      <c r="B12" s="170" t="s">
        <v>260</v>
      </c>
      <c r="C12" s="171"/>
      <c r="D12" s="173">
        <v>5460</v>
      </c>
      <c r="E12" s="173">
        <v>5620</v>
      </c>
      <c r="F12" s="173">
        <v>5630</v>
      </c>
      <c r="G12" s="174">
        <v>2.8189639392275367E-2</v>
      </c>
      <c r="H12" s="174">
        <v>1.7803097739006457E-3</v>
      </c>
    </row>
    <row r="13" spans="1:23" x14ac:dyDescent="0.25">
      <c r="B13" s="170" t="s">
        <v>261</v>
      </c>
      <c r="C13" s="171"/>
      <c r="D13" s="173">
        <v>6090</v>
      </c>
      <c r="E13" s="173">
        <v>6300</v>
      </c>
      <c r="F13" s="173">
        <v>6320</v>
      </c>
      <c r="G13" s="174">
        <v>3.4675431388660582E-2</v>
      </c>
      <c r="H13" s="174">
        <v>3.6531130876746865E-3</v>
      </c>
      <c r="N13" s="176"/>
    </row>
    <row r="14" spans="1:23" x14ac:dyDescent="0.25">
      <c r="B14" s="170" t="s">
        <v>262</v>
      </c>
      <c r="C14" s="171"/>
      <c r="D14" s="173">
        <v>5360</v>
      </c>
      <c r="E14" s="173">
        <v>5430</v>
      </c>
      <c r="F14" s="173">
        <v>5440</v>
      </c>
      <c r="G14" s="174">
        <v>1.3067015120403314E-2</v>
      </c>
      <c r="H14" s="174">
        <v>1.4741109268472385E-3</v>
      </c>
    </row>
    <row r="15" spans="1:23" x14ac:dyDescent="0.25">
      <c r="B15" s="170" t="s">
        <v>263</v>
      </c>
      <c r="C15" s="171"/>
      <c r="D15" s="173">
        <v>3900</v>
      </c>
      <c r="E15" s="173">
        <v>4000</v>
      </c>
      <c r="F15" s="173">
        <v>4010</v>
      </c>
      <c r="G15" s="174">
        <v>2.5917372337695754E-2</v>
      </c>
      <c r="H15" s="174">
        <v>2.0010005002502051E-3</v>
      </c>
    </row>
    <row r="16" spans="1:23" x14ac:dyDescent="0.25">
      <c r="B16" s="170" t="s">
        <v>264</v>
      </c>
      <c r="C16" s="171"/>
      <c r="D16" s="173">
        <v>4240</v>
      </c>
      <c r="E16" s="173">
        <v>4290</v>
      </c>
      <c r="F16" s="173">
        <v>4300</v>
      </c>
      <c r="G16" s="174">
        <v>1.2744866650932218E-2</v>
      </c>
      <c r="H16" s="174">
        <v>1.3982754602657188E-3</v>
      </c>
    </row>
    <row r="17" spans="2:8" x14ac:dyDescent="0.25">
      <c r="B17" s="170" t="s">
        <v>265</v>
      </c>
      <c r="C17" s="40"/>
      <c r="D17" s="173">
        <v>4900</v>
      </c>
      <c r="E17" s="173">
        <v>5040</v>
      </c>
      <c r="F17" s="173">
        <v>5050</v>
      </c>
      <c r="G17" s="174">
        <v>2.8180518684909117E-2</v>
      </c>
      <c r="H17" s="174">
        <v>1.9860973187686426E-3</v>
      </c>
    </row>
    <row r="18" spans="2:8" x14ac:dyDescent="0.25">
      <c r="B18" s="170" t="s">
        <v>266</v>
      </c>
      <c r="C18" s="40"/>
      <c r="D18" s="173">
        <v>4450</v>
      </c>
      <c r="E18" s="173">
        <v>4510</v>
      </c>
      <c r="F18" s="173">
        <v>4520</v>
      </c>
      <c r="G18" s="174">
        <v>1.4848143982002293E-2</v>
      </c>
      <c r="H18" s="174">
        <v>2.8818443804035088E-3</v>
      </c>
    </row>
    <row r="19" spans="2:8" x14ac:dyDescent="0.25">
      <c r="B19" s="170" t="s">
        <v>267</v>
      </c>
      <c r="C19" s="40"/>
      <c r="D19" s="173">
        <v>4950</v>
      </c>
      <c r="E19" s="173">
        <v>5040</v>
      </c>
      <c r="F19" s="173">
        <v>5050</v>
      </c>
      <c r="G19" s="174">
        <v>1.8387553041018467E-2</v>
      </c>
      <c r="H19" s="174">
        <v>1.5873015873015817E-3</v>
      </c>
    </row>
    <row r="20" spans="2:8" x14ac:dyDescent="0.25">
      <c r="B20" s="170" t="s">
        <v>268</v>
      </c>
      <c r="C20" s="40"/>
      <c r="D20" s="173">
        <v>4940</v>
      </c>
      <c r="E20" s="173">
        <v>5100</v>
      </c>
      <c r="F20" s="173">
        <v>5110</v>
      </c>
      <c r="G20" s="174">
        <v>3.2617504051863921E-2</v>
      </c>
      <c r="H20" s="174">
        <v>1.5695507161075373E-3</v>
      </c>
    </row>
    <row r="21" spans="2:8" x14ac:dyDescent="0.25">
      <c r="B21" s="170" t="s">
        <v>269</v>
      </c>
      <c r="C21" s="40"/>
      <c r="D21" s="173">
        <v>5510</v>
      </c>
      <c r="E21" s="173">
        <v>5570</v>
      </c>
      <c r="F21" s="173">
        <v>5590</v>
      </c>
      <c r="G21" s="174">
        <v>1.2168543407192089E-2</v>
      </c>
      <c r="H21" s="174">
        <v>2.5121119684192728E-3</v>
      </c>
    </row>
    <row r="22" spans="2:8" x14ac:dyDescent="0.25">
      <c r="B22" s="170" t="s">
        <v>270</v>
      </c>
      <c r="C22" s="40"/>
      <c r="D22" s="173">
        <v>5560</v>
      </c>
      <c r="E22" s="173">
        <v>5710</v>
      </c>
      <c r="F22" s="173">
        <v>5720</v>
      </c>
      <c r="G22" s="174">
        <v>2.6784109293546576E-2</v>
      </c>
      <c r="H22" s="174">
        <v>1.5756302521008347E-3</v>
      </c>
    </row>
    <row r="23" spans="2:8" x14ac:dyDescent="0.25">
      <c r="B23" s="170" t="s">
        <v>271</v>
      </c>
      <c r="C23" s="40"/>
      <c r="D23" s="173">
        <v>5060</v>
      </c>
      <c r="E23" s="173">
        <v>5120</v>
      </c>
      <c r="F23" s="173">
        <v>5140</v>
      </c>
      <c r="G23" s="174">
        <v>1.1850681414181219E-2</v>
      </c>
      <c r="H23" s="174">
        <v>2.7327737653719542E-3</v>
      </c>
    </row>
    <row r="24" spans="2:8" x14ac:dyDescent="0.25">
      <c r="B24" s="170" t="s">
        <v>272</v>
      </c>
      <c r="C24" s="40"/>
      <c r="D24" s="173">
        <v>5500</v>
      </c>
      <c r="E24" s="173">
        <v>5580</v>
      </c>
      <c r="F24" s="173">
        <v>5580</v>
      </c>
      <c r="G24" s="174">
        <v>1.4548099654482671E-2</v>
      </c>
      <c r="H24" s="174">
        <v>3.5848718408315605E-4</v>
      </c>
    </row>
    <row r="25" spans="2:8" x14ac:dyDescent="0.25">
      <c r="B25" s="170" t="s">
        <v>273</v>
      </c>
      <c r="C25" s="40"/>
      <c r="D25" s="173">
        <v>5530</v>
      </c>
      <c r="E25" s="173">
        <v>5670</v>
      </c>
      <c r="F25" s="173">
        <v>5680</v>
      </c>
      <c r="G25" s="174">
        <v>2.5492677635147398E-2</v>
      </c>
      <c r="H25" s="174">
        <v>7.0521861777161909E-4</v>
      </c>
    </row>
    <row r="26" spans="2:8" x14ac:dyDescent="0.25">
      <c r="B26" s="170" t="s">
        <v>274</v>
      </c>
      <c r="C26" s="40"/>
      <c r="D26" s="173">
        <v>5360</v>
      </c>
      <c r="E26" s="173">
        <v>5390</v>
      </c>
      <c r="F26" s="173">
        <v>5400</v>
      </c>
      <c r="G26" s="174">
        <v>4.4767767207609666E-3</v>
      </c>
      <c r="H26" s="174">
        <v>2.9712163416899529E-3</v>
      </c>
    </row>
    <row r="27" spans="2:8" x14ac:dyDescent="0.25">
      <c r="B27" s="170" t="s">
        <v>275</v>
      </c>
      <c r="C27" s="40"/>
      <c r="D27" s="173">
        <v>4210</v>
      </c>
      <c r="E27" s="173">
        <v>4350</v>
      </c>
      <c r="F27" s="173">
        <v>4360</v>
      </c>
      <c r="G27" s="174">
        <v>3.3761293390394576E-2</v>
      </c>
      <c r="H27" s="174">
        <v>1.8399264029438367E-3</v>
      </c>
    </row>
    <row r="28" spans="2:8" x14ac:dyDescent="0.25">
      <c r="B28" s="170" t="s">
        <v>276</v>
      </c>
      <c r="C28" s="40"/>
      <c r="D28" s="173">
        <v>4240</v>
      </c>
      <c r="E28" s="173">
        <v>4350</v>
      </c>
      <c r="F28" s="173">
        <v>4360</v>
      </c>
      <c r="G28" s="174">
        <v>2.4976437323279921E-2</v>
      </c>
      <c r="H28" s="174">
        <v>1.3793103448276334E-3</v>
      </c>
    </row>
    <row r="29" spans="2:8" x14ac:dyDescent="0.25">
      <c r="B29" s="170" t="s">
        <v>277</v>
      </c>
      <c r="C29" s="40"/>
      <c r="D29" s="173">
        <v>4570</v>
      </c>
      <c r="E29" s="173">
        <v>4620</v>
      </c>
      <c r="F29" s="173">
        <v>4630</v>
      </c>
      <c r="G29" s="174">
        <v>1.0936132983377034E-2</v>
      </c>
      <c r="H29" s="174">
        <v>1.7308524448291784E-3</v>
      </c>
    </row>
    <row r="30" spans="2:8" x14ac:dyDescent="0.25">
      <c r="B30" s="170" t="s">
        <v>278</v>
      </c>
      <c r="C30" s="40"/>
      <c r="D30" s="173">
        <v>2060</v>
      </c>
      <c r="E30" s="173">
        <v>2100</v>
      </c>
      <c r="F30" s="173">
        <v>2110</v>
      </c>
      <c r="G30" s="174">
        <v>2.0408163265306145E-2</v>
      </c>
      <c r="H30" s="174">
        <v>4.761904761904745E-3</v>
      </c>
    </row>
    <row r="31" spans="2:8" x14ac:dyDescent="0.25">
      <c r="B31" s="170" t="s">
        <v>279</v>
      </c>
      <c r="C31" s="40"/>
      <c r="D31" s="173">
        <v>2160</v>
      </c>
      <c r="E31" s="173">
        <v>2190</v>
      </c>
      <c r="F31" s="173">
        <v>2200</v>
      </c>
      <c r="G31" s="174">
        <v>1.6689847009735637E-2</v>
      </c>
      <c r="H31" s="174">
        <v>2.2799817601459882E-3</v>
      </c>
    </row>
    <row r="32" spans="2:8" x14ac:dyDescent="0.25">
      <c r="B32" s="170" t="s">
        <v>280</v>
      </c>
      <c r="C32" s="40"/>
      <c r="D32" s="173">
        <v>2860</v>
      </c>
      <c r="E32" s="173">
        <v>2900</v>
      </c>
      <c r="F32" s="173">
        <v>2910</v>
      </c>
      <c r="G32" s="174">
        <v>1.4005602240896309E-2</v>
      </c>
      <c r="H32" s="174">
        <v>5.1795580110496342E-3</v>
      </c>
    </row>
    <row r="33" spans="1:13" x14ac:dyDescent="0.25">
      <c r="B33" s="170" t="s">
        <v>281</v>
      </c>
      <c r="C33" s="40"/>
      <c r="D33" s="173">
        <v>3310</v>
      </c>
      <c r="E33" s="173">
        <v>3450</v>
      </c>
      <c r="F33" s="173">
        <v>3460</v>
      </c>
      <c r="G33" s="174">
        <v>4.3254688445251155E-2</v>
      </c>
      <c r="H33" s="174">
        <v>1.7396346767177828E-3</v>
      </c>
    </row>
    <row r="34" spans="1:13" x14ac:dyDescent="0.25">
      <c r="B34" s="170" t="s">
        <v>282</v>
      </c>
      <c r="C34" s="40"/>
      <c r="D34" s="173">
        <v>3470</v>
      </c>
      <c r="E34" s="173">
        <v>3520</v>
      </c>
      <c r="F34" s="173">
        <v>3530</v>
      </c>
      <c r="G34" s="174">
        <v>1.4693171996542853E-2</v>
      </c>
      <c r="H34" s="174">
        <v>2.2714366837024436E-3</v>
      </c>
    </row>
    <row r="35" spans="1:13" x14ac:dyDescent="0.25">
      <c r="B35" s="170" t="s">
        <v>283</v>
      </c>
      <c r="C35" s="40"/>
      <c r="D35" s="173">
        <v>3990</v>
      </c>
      <c r="E35" s="173">
        <v>4080</v>
      </c>
      <c r="F35" s="173">
        <v>4100</v>
      </c>
      <c r="G35" s="174">
        <v>2.2801302931596101E-2</v>
      </c>
      <c r="H35" s="174">
        <v>4.8995590396865296E-3</v>
      </c>
    </row>
    <row r="36" spans="1:13" x14ac:dyDescent="0.25">
      <c r="B36" s="170" t="s">
        <v>284</v>
      </c>
      <c r="C36" s="40"/>
      <c r="D36" s="173">
        <v>5550</v>
      </c>
      <c r="E36" s="173">
        <v>5800</v>
      </c>
      <c r="F36" s="173">
        <v>5820</v>
      </c>
      <c r="G36" s="174">
        <v>4.6708746618575381E-2</v>
      </c>
      <c r="H36" s="174">
        <v>2.4121295658166009E-3</v>
      </c>
    </row>
    <row r="37" spans="1:13" x14ac:dyDescent="0.25">
      <c r="B37" s="170" t="s">
        <v>285</v>
      </c>
      <c r="C37" s="40"/>
      <c r="D37" s="173">
        <v>5580</v>
      </c>
      <c r="E37" s="173">
        <v>5690</v>
      </c>
      <c r="F37" s="173">
        <v>5710</v>
      </c>
      <c r="G37" s="174">
        <v>2.0250896057347756E-2</v>
      </c>
      <c r="H37" s="174">
        <v>2.283506060073881E-3</v>
      </c>
    </row>
    <row r="38" spans="1:13" x14ac:dyDescent="0.25">
      <c r="B38" s="170" t="s">
        <v>286</v>
      </c>
      <c r="C38" s="40"/>
      <c r="D38" s="173">
        <v>6640</v>
      </c>
      <c r="E38" s="173">
        <v>6730</v>
      </c>
      <c r="F38" s="173">
        <v>6750</v>
      </c>
      <c r="G38" s="174">
        <v>1.4003915073031115E-2</v>
      </c>
      <c r="H38" s="174">
        <v>2.6730026730026335E-3</v>
      </c>
    </row>
    <row r="39" spans="1:13" x14ac:dyDescent="0.25">
      <c r="B39" s="170" t="s">
        <v>287</v>
      </c>
      <c r="C39" s="40"/>
      <c r="D39" s="173">
        <v>4110</v>
      </c>
      <c r="E39" s="173">
        <v>4250</v>
      </c>
      <c r="F39" s="173">
        <v>4270</v>
      </c>
      <c r="G39" s="174">
        <v>3.3819951338199594E-2</v>
      </c>
      <c r="H39" s="174">
        <v>4.7069898799718679E-3</v>
      </c>
    </row>
    <row r="40" spans="1:13" x14ac:dyDescent="0.25">
      <c r="B40" s="170" t="s">
        <v>743</v>
      </c>
      <c r="C40" s="40"/>
      <c r="D40" s="173">
        <v>5040</v>
      </c>
      <c r="E40" s="173">
        <v>5210</v>
      </c>
      <c r="F40" s="173">
        <v>5230</v>
      </c>
      <c r="G40" s="174">
        <v>3.4339023421992909E-2</v>
      </c>
      <c r="H40" s="174">
        <v>3.8380349261177837E-3</v>
      </c>
    </row>
    <row r="41" spans="1:13" x14ac:dyDescent="0.25">
      <c r="B41" s="170" t="s">
        <v>744</v>
      </c>
      <c r="C41" s="40"/>
      <c r="D41" s="173">
        <v>6880</v>
      </c>
      <c r="E41" s="173">
        <v>7070</v>
      </c>
      <c r="F41" s="173">
        <v>7100</v>
      </c>
      <c r="G41" s="174">
        <v>2.7632344386271157E-2</v>
      </c>
      <c r="H41" s="174">
        <v>4.245683555052393E-3</v>
      </c>
    </row>
    <row r="42" spans="1:13" x14ac:dyDescent="0.25">
      <c r="B42" s="170" t="s">
        <v>745</v>
      </c>
      <c r="C42" s="40"/>
      <c r="D42" s="173">
        <v>5440</v>
      </c>
      <c r="E42" s="173">
        <v>5640</v>
      </c>
      <c r="F42" s="173" t="s">
        <v>192</v>
      </c>
      <c r="G42" s="174">
        <v>3.6601066764760048E-2</v>
      </c>
      <c r="H42" s="174" t="s">
        <v>192</v>
      </c>
    </row>
    <row r="43" spans="1:13" x14ac:dyDescent="0.25">
      <c r="B43" s="170" t="s">
        <v>746</v>
      </c>
      <c r="C43" s="40"/>
      <c r="D43" s="173">
        <v>5060</v>
      </c>
      <c r="E43" s="173" t="s">
        <v>192</v>
      </c>
      <c r="F43" s="173" t="s">
        <v>192</v>
      </c>
      <c r="G43" s="174" t="s">
        <v>192</v>
      </c>
      <c r="H43" s="174" t="s">
        <v>192</v>
      </c>
    </row>
    <row r="44" spans="1:13" x14ac:dyDescent="0.25">
      <c r="A44" s="177"/>
      <c r="B44" s="178"/>
      <c r="C44" s="179"/>
      <c r="D44" s="180"/>
      <c r="E44" s="180"/>
      <c r="F44" s="178"/>
      <c r="G44" s="180"/>
      <c r="H44" s="180"/>
    </row>
    <row r="45" spans="1:13" x14ac:dyDescent="0.25">
      <c r="A45" s="181">
        <v>1</v>
      </c>
      <c r="B45" s="1" t="s">
        <v>747</v>
      </c>
      <c r="D45" s="182"/>
      <c r="E45" s="182"/>
      <c r="F45" s="182"/>
      <c r="G45" s="182"/>
      <c r="K45" s="113">
        <v>49</v>
      </c>
    </row>
    <row r="47" spans="1:13" x14ac:dyDescent="0.25">
      <c r="B47" s="9" t="s">
        <v>192</v>
      </c>
      <c r="C47" s="9"/>
      <c r="D47" s="9"/>
      <c r="E47" s="9"/>
      <c r="F47" s="9"/>
      <c r="G47" s="9"/>
      <c r="H47" s="9"/>
    </row>
    <row r="48" spans="1:13" s="1" customFormat="1" x14ac:dyDescent="0.25">
      <c r="A48" s="237" t="s">
        <v>741</v>
      </c>
      <c r="B48" s="237"/>
      <c r="C48" s="237"/>
      <c r="D48" s="237"/>
      <c r="E48" s="237"/>
      <c r="F48" s="237"/>
      <c r="G48" s="237"/>
      <c r="H48" s="237"/>
      <c r="K48" s="113">
        <v>46</v>
      </c>
      <c r="L48" s="1">
        <v>23</v>
      </c>
      <c r="M48" s="1">
        <v>26</v>
      </c>
    </row>
    <row r="49" spans="1:17" s="1" customFormat="1" x14ac:dyDescent="0.25">
      <c r="B49" s="9"/>
      <c r="C49" s="9"/>
      <c r="D49" s="183"/>
      <c r="E49" s="183"/>
      <c r="F49" s="183"/>
      <c r="G49" s="183"/>
      <c r="H49" s="183"/>
      <c r="K49" s="113"/>
    </row>
    <row r="50" spans="1:17" ht="17.45" customHeight="1" x14ac:dyDescent="0.35">
      <c r="A50" s="240" t="s">
        <v>732</v>
      </c>
      <c r="B50" s="240"/>
      <c r="C50" s="240"/>
      <c r="D50" s="240" t="s">
        <v>733</v>
      </c>
      <c r="E50" s="240"/>
      <c r="F50" s="240"/>
      <c r="G50" s="240" t="s">
        <v>734</v>
      </c>
      <c r="H50" s="240"/>
      <c r="K50" s="113">
        <v>47</v>
      </c>
      <c r="L50" s="113">
        <v>38</v>
      </c>
      <c r="M50" s="113">
        <v>39</v>
      </c>
    </row>
    <row r="51" spans="1:17" ht="17.25" customHeight="1" x14ac:dyDescent="0.25">
      <c r="A51" s="238"/>
      <c r="B51" s="238"/>
      <c r="C51" s="238"/>
      <c r="D51" s="169" t="s">
        <v>736</v>
      </c>
      <c r="E51" s="169" t="s">
        <v>737</v>
      </c>
      <c r="F51" s="169" t="s">
        <v>738</v>
      </c>
      <c r="G51" s="169" t="s">
        <v>739</v>
      </c>
      <c r="H51" s="169" t="s">
        <v>740</v>
      </c>
      <c r="K51" s="113">
        <v>40</v>
      </c>
      <c r="L51" s="113">
        <v>41</v>
      </c>
      <c r="M51" s="113">
        <v>42</v>
      </c>
      <c r="N51" s="113">
        <v>43</v>
      </c>
      <c r="O51" s="113">
        <v>44</v>
      </c>
      <c r="P51" s="113">
        <v>45</v>
      </c>
      <c r="Q51" s="113">
        <v>48</v>
      </c>
    </row>
    <row r="52" spans="1:17" x14ac:dyDescent="0.25">
      <c r="B52" s="170" t="s">
        <v>254</v>
      </c>
      <c r="C52" s="171"/>
      <c r="D52" s="173">
        <v>3560</v>
      </c>
      <c r="E52" s="173">
        <v>3870</v>
      </c>
      <c r="F52" s="173">
        <v>3890</v>
      </c>
      <c r="G52" s="174">
        <v>8.8838909193140303E-2</v>
      </c>
      <c r="H52" s="174">
        <v>3.3565711334881954E-3</v>
      </c>
    </row>
    <row r="53" spans="1:17" x14ac:dyDescent="0.25">
      <c r="B53" s="170" t="s">
        <v>255</v>
      </c>
      <c r="C53" s="171"/>
      <c r="D53" s="173">
        <v>4090</v>
      </c>
      <c r="E53" s="173">
        <v>4330</v>
      </c>
      <c r="F53" s="173">
        <v>4340</v>
      </c>
      <c r="G53" s="174">
        <v>5.8449498654927767E-2</v>
      </c>
      <c r="H53" s="174">
        <v>3.0036968576709899E-3</v>
      </c>
    </row>
    <row r="54" spans="1:17" x14ac:dyDescent="0.25">
      <c r="B54" s="170" t="s">
        <v>256</v>
      </c>
      <c r="C54" s="171"/>
      <c r="D54" s="173">
        <v>4710</v>
      </c>
      <c r="E54" s="173">
        <v>4940</v>
      </c>
      <c r="F54" s="173">
        <v>4960</v>
      </c>
      <c r="G54" s="174">
        <v>5.0361240968975762E-2</v>
      </c>
      <c r="H54" s="174">
        <v>3.2369006676107315E-3</v>
      </c>
    </row>
    <row r="55" spans="1:17" x14ac:dyDescent="0.25">
      <c r="B55" s="170" t="s">
        <v>257</v>
      </c>
      <c r="C55" s="171"/>
      <c r="D55" s="173">
        <v>4540</v>
      </c>
      <c r="E55" s="173">
        <v>4830</v>
      </c>
      <c r="F55" s="173">
        <v>4840</v>
      </c>
      <c r="G55" s="174">
        <v>6.3174114021571581E-2</v>
      </c>
      <c r="H55" s="174">
        <v>1.4492753623187582E-3</v>
      </c>
    </row>
    <row r="56" spans="1:17" x14ac:dyDescent="0.25">
      <c r="B56" s="170" t="s">
        <v>258</v>
      </c>
      <c r="C56" s="171"/>
      <c r="D56" s="173">
        <v>5230</v>
      </c>
      <c r="E56" s="173">
        <v>5450</v>
      </c>
      <c r="F56" s="173">
        <v>5460</v>
      </c>
      <c r="G56" s="174">
        <v>4.1308089500860623E-2</v>
      </c>
      <c r="H56" s="174">
        <v>1.8365472910928382E-3</v>
      </c>
    </row>
    <row r="57" spans="1:17" x14ac:dyDescent="0.25">
      <c r="B57" s="170" t="s">
        <v>259</v>
      </c>
      <c r="C57" s="171"/>
      <c r="D57" s="173">
        <v>4400</v>
      </c>
      <c r="E57" s="173">
        <v>4530</v>
      </c>
      <c r="F57" s="173">
        <v>4540</v>
      </c>
      <c r="G57" s="174">
        <v>2.93248465560354E-2</v>
      </c>
      <c r="H57" s="174">
        <v>1.5459363957597283E-3</v>
      </c>
    </row>
    <row r="58" spans="1:17" x14ac:dyDescent="0.25">
      <c r="B58" s="170" t="s">
        <v>260</v>
      </c>
      <c r="C58" s="171"/>
      <c r="D58" s="173">
        <v>4930</v>
      </c>
      <c r="E58" s="173">
        <v>5040</v>
      </c>
      <c r="F58" s="173">
        <v>5040</v>
      </c>
      <c r="G58" s="174">
        <v>2.3133116883116811E-2</v>
      </c>
      <c r="H58" s="174">
        <v>3.9666798889337329E-4</v>
      </c>
    </row>
    <row r="59" spans="1:17" x14ac:dyDescent="0.25">
      <c r="B59" s="170" t="s">
        <v>261</v>
      </c>
      <c r="C59" s="171"/>
      <c r="D59" s="173">
        <v>5590</v>
      </c>
      <c r="E59" s="173">
        <v>5770</v>
      </c>
      <c r="F59" s="173">
        <v>5780</v>
      </c>
      <c r="G59" s="174">
        <v>3.1104755094744307E-2</v>
      </c>
      <c r="H59" s="174">
        <v>2.0804438280166426E-3</v>
      </c>
    </row>
    <row r="60" spans="1:17" x14ac:dyDescent="0.25">
      <c r="B60" s="170" t="s">
        <v>262</v>
      </c>
      <c r="C60" s="171"/>
      <c r="D60" s="173">
        <v>4850</v>
      </c>
      <c r="E60" s="173">
        <v>4900</v>
      </c>
      <c r="F60" s="173">
        <v>4910</v>
      </c>
      <c r="G60" s="174">
        <v>1.0305028854080689E-2</v>
      </c>
      <c r="H60" s="174">
        <v>2.039983680130586E-3</v>
      </c>
    </row>
    <row r="61" spans="1:17" x14ac:dyDescent="0.25">
      <c r="B61" s="170" t="s">
        <v>263</v>
      </c>
      <c r="C61" s="171"/>
      <c r="D61" s="173">
        <v>3510</v>
      </c>
      <c r="E61" s="173">
        <v>3580</v>
      </c>
      <c r="F61" s="173">
        <v>3580</v>
      </c>
      <c r="G61" s="174">
        <v>1.968054763262983E-2</v>
      </c>
      <c r="H61" s="174">
        <v>8.3916083916091289E-4</v>
      </c>
    </row>
    <row r="62" spans="1:17" x14ac:dyDescent="0.25">
      <c r="B62" s="170" t="s">
        <v>264</v>
      </c>
      <c r="C62" s="40"/>
      <c r="D62" s="173">
        <v>3810</v>
      </c>
      <c r="E62" s="173">
        <v>3850</v>
      </c>
      <c r="F62" s="173">
        <v>3850</v>
      </c>
      <c r="G62" s="174">
        <v>9.9711361847283353E-3</v>
      </c>
      <c r="H62" s="174">
        <v>1.2990387113536173E-3</v>
      </c>
    </row>
    <row r="63" spans="1:17" x14ac:dyDescent="0.25">
      <c r="B63" s="170" t="s">
        <v>265</v>
      </c>
      <c r="C63" s="40"/>
      <c r="D63" s="173">
        <v>4310</v>
      </c>
      <c r="E63" s="173">
        <v>4400</v>
      </c>
      <c r="F63" s="173">
        <v>4400</v>
      </c>
      <c r="G63" s="174">
        <v>1.9012288430326985E-2</v>
      </c>
      <c r="H63" s="174">
        <v>9.101251422070078E-4</v>
      </c>
    </row>
    <row r="64" spans="1:17" x14ac:dyDescent="0.25">
      <c r="B64" s="170" t="s">
        <v>266</v>
      </c>
      <c r="C64" s="40"/>
      <c r="D64" s="173">
        <v>3960</v>
      </c>
      <c r="E64" s="173">
        <v>4000</v>
      </c>
      <c r="F64" s="173">
        <v>4010</v>
      </c>
      <c r="G64" s="174">
        <v>1.0608739580702187E-2</v>
      </c>
      <c r="H64" s="174">
        <v>1.4996250937264755E-3</v>
      </c>
    </row>
    <row r="65" spans="2:8" x14ac:dyDescent="0.25">
      <c r="B65" s="170" t="s">
        <v>267</v>
      </c>
      <c r="C65" s="40"/>
      <c r="D65" s="173">
        <v>4500</v>
      </c>
      <c r="E65" s="173">
        <v>4550</v>
      </c>
      <c r="F65" s="173">
        <v>4560</v>
      </c>
      <c r="G65" s="174">
        <v>1.2458286985539413E-2</v>
      </c>
      <c r="H65" s="174">
        <v>1.0986596352449141E-3</v>
      </c>
    </row>
    <row r="66" spans="2:8" x14ac:dyDescent="0.25">
      <c r="B66" s="170" t="s">
        <v>268</v>
      </c>
      <c r="C66" s="40"/>
      <c r="D66" s="173">
        <v>4540</v>
      </c>
      <c r="E66" s="173">
        <v>4660</v>
      </c>
      <c r="F66" s="173">
        <v>4660</v>
      </c>
      <c r="G66" s="174">
        <v>2.5319242624394445E-2</v>
      </c>
      <c r="H66" s="174">
        <v>1.0736525660295371E-3</v>
      </c>
    </row>
    <row r="67" spans="2:8" x14ac:dyDescent="0.25">
      <c r="B67" s="170" t="s">
        <v>269</v>
      </c>
      <c r="C67" s="40"/>
      <c r="D67" s="173">
        <v>4950</v>
      </c>
      <c r="E67" s="173">
        <v>5000</v>
      </c>
      <c r="F67" s="173">
        <v>5000</v>
      </c>
      <c r="G67" s="174">
        <v>9.0909090909090384E-3</v>
      </c>
      <c r="H67" s="174">
        <v>1.6016016016016099E-3</v>
      </c>
    </row>
    <row r="68" spans="2:8" x14ac:dyDescent="0.25">
      <c r="B68" s="170" t="s">
        <v>270</v>
      </c>
      <c r="C68" s="40"/>
      <c r="D68" s="173">
        <v>5140</v>
      </c>
      <c r="E68" s="173">
        <v>5250</v>
      </c>
      <c r="F68" s="173">
        <v>5260</v>
      </c>
      <c r="G68" s="174">
        <v>2.1202100758607179E-2</v>
      </c>
      <c r="H68" s="174">
        <v>1.1428571428571122E-3</v>
      </c>
    </row>
    <row r="69" spans="2:8" x14ac:dyDescent="0.25">
      <c r="B69" s="170" t="s">
        <v>271</v>
      </c>
      <c r="C69" s="40"/>
      <c r="D69" s="173">
        <v>4600</v>
      </c>
      <c r="E69" s="173">
        <v>4640</v>
      </c>
      <c r="F69" s="173">
        <v>4640</v>
      </c>
      <c r="G69" s="174">
        <v>7.3896978917626921E-3</v>
      </c>
      <c r="H69" s="174">
        <v>1.2944983818770073E-3</v>
      </c>
    </row>
    <row r="70" spans="2:8" x14ac:dyDescent="0.25">
      <c r="B70" s="170" t="s">
        <v>272</v>
      </c>
      <c r="C70" s="40"/>
      <c r="D70" s="173">
        <v>5000</v>
      </c>
      <c r="E70" s="173">
        <v>5060</v>
      </c>
      <c r="F70" s="173">
        <v>5060</v>
      </c>
      <c r="G70" s="174">
        <v>1.1193284029582307E-2</v>
      </c>
      <c r="H70" s="174">
        <v>0</v>
      </c>
    </row>
    <row r="71" spans="2:8" x14ac:dyDescent="0.25">
      <c r="B71" s="170" t="s">
        <v>273</v>
      </c>
      <c r="C71" s="40"/>
      <c r="D71" s="173">
        <v>5110</v>
      </c>
      <c r="E71" s="173">
        <v>5220</v>
      </c>
      <c r="F71" s="173">
        <v>5220</v>
      </c>
      <c r="G71" s="174">
        <v>2.0547945205479534E-2</v>
      </c>
      <c r="H71" s="174">
        <v>0</v>
      </c>
    </row>
    <row r="72" spans="2:8" x14ac:dyDescent="0.25">
      <c r="B72" s="170" t="s">
        <v>274</v>
      </c>
      <c r="C72" s="40"/>
      <c r="D72" s="173">
        <v>4860</v>
      </c>
      <c r="E72" s="173">
        <v>4880</v>
      </c>
      <c r="F72" s="173">
        <v>4890</v>
      </c>
      <c r="G72" s="174">
        <v>3.2908268202385127E-3</v>
      </c>
      <c r="H72" s="174">
        <v>1.435014350143593E-3</v>
      </c>
    </row>
    <row r="73" spans="2:8" x14ac:dyDescent="0.25">
      <c r="B73" s="170" t="s">
        <v>275</v>
      </c>
      <c r="C73" s="40"/>
      <c r="D73" s="173">
        <v>3740</v>
      </c>
      <c r="E73" s="173">
        <v>3830</v>
      </c>
      <c r="F73" s="173">
        <v>3840</v>
      </c>
      <c r="G73" s="174">
        <v>2.4057738572574205E-2</v>
      </c>
      <c r="H73" s="174">
        <v>1.0441138084051893E-3</v>
      </c>
    </row>
    <row r="74" spans="2:8" x14ac:dyDescent="0.25">
      <c r="B74" s="170" t="s">
        <v>276</v>
      </c>
      <c r="C74" s="40"/>
      <c r="D74" s="173">
        <v>3850</v>
      </c>
      <c r="E74" s="173">
        <v>3930</v>
      </c>
      <c r="F74" s="173">
        <v>3930</v>
      </c>
      <c r="G74" s="174">
        <v>2.1066319895968855E-2</v>
      </c>
      <c r="H74" s="174">
        <v>1.2735608762097783E-3</v>
      </c>
    </row>
    <row r="75" spans="2:8" x14ac:dyDescent="0.25">
      <c r="B75" s="170" t="s">
        <v>277</v>
      </c>
      <c r="C75" s="40"/>
      <c r="D75" s="173">
        <v>4050</v>
      </c>
      <c r="E75" s="173">
        <v>4070</v>
      </c>
      <c r="F75" s="173">
        <v>4080</v>
      </c>
      <c r="G75" s="174">
        <v>7.1693448702101481E-3</v>
      </c>
      <c r="H75" s="174">
        <v>1.7182130584192379E-3</v>
      </c>
    </row>
    <row r="76" spans="2:8" x14ac:dyDescent="0.25">
      <c r="B76" s="170" t="s">
        <v>278</v>
      </c>
      <c r="C76" s="40"/>
      <c r="D76" s="173">
        <v>1720</v>
      </c>
      <c r="E76" s="173">
        <v>1740</v>
      </c>
      <c r="F76" s="173">
        <v>1750</v>
      </c>
      <c r="G76" s="174">
        <v>1.3977868375072866E-2</v>
      </c>
      <c r="H76" s="174">
        <v>3.4462952326248519E-3</v>
      </c>
    </row>
    <row r="77" spans="2:8" x14ac:dyDescent="0.25">
      <c r="B77" s="170" t="s">
        <v>279</v>
      </c>
      <c r="C77" s="40"/>
      <c r="D77" s="173">
        <v>1910</v>
      </c>
      <c r="E77" s="173">
        <v>1940</v>
      </c>
      <c r="F77" s="173">
        <v>1940</v>
      </c>
      <c r="G77" s="174">
        <v>1.3619696176008445E-2</v>
      </c>
      <c r="H77" s="174">
        <v>2.0671834625323182E-3</v>
      </c>
    </row>
    <row r="78" spans="2:8" x14ac:dyDescent="0.25">
      <c r="B78" s="170" t="s">
        <v>280</v>
      </c>
      <c r="C78" s="40"/>
      <c r="D78" s="173">
        <v>2530</v>
      </c>
      <c r="E78" s="173">
        <v>2560</v>
      </c>
      <c r="F78" s="173">
        <v>2570</v>
      </c>
      <c r="G78" s="174">
        <v>1.1881188118811892E-2</v>
      </c>
      <c r="H78" s="174">
        <v>4.6966731898239189E-3</v>
      </c>
    </row>
    <row r="79" spans="2:8" x14ac:dyDescent="0.25">
      <c r="B79" s="170" t="s">
        <v>281</v>
      </c>
      <c r="C79" s="40"/>
      <c r="D79" s="173">
        <v>2910</v>
      </c>
      <c r="E79" s="173">
        <v>3020</v>
      </c>
      <c r="F79" s="173">
        <v>3020</v>
      </c>
      <c r="G79" s="174">
        <v>3.8885065381968342E-2</v>
      </c>
      <c r="H79" s="174">
        <v>0</v>
      </c>
    </row>
    <row r="80" spans="2:8" x14ac:dyDescent="0.25">
      <c r="B80" s="170" t="s">
        <v>282</v>
      </c>
      <c r="C80" s="40"/>
      <c r="D80" s="173">
        <v>3160</v>
      </c>
      <c r="E80" s="173">
        <v>3200</v>
      </c>
      <c r="F80" s="173">
        <v>3200</v>
      </c>
      <c r="G80" s="174">
        <v>1.1712567268122864E-2</v>
      </c>
      <c r="H80" s="174">
        <v>1.5644555694618312E-3</v>
      </c>
    </row>
    <row r="81" spans="1:13" x14ac:dyDescent="0.25">
      <c r="B81" s="170" t="s">
        <v>283</v>
      </c>
      <c r="C81" s="40"/>
      <c r="D81" s="173">
        <v>3600</v>
      </c>
      <c r="E81" s="173">
        <v>3670</v>
      </c>
      <c r="F81" s="173">
        <v>3680</v>
      </c>
      <c r="G81" s="174">
        <v>1.7772840877533946E-2</v>
      </c>
      <c r="H81" s="174">
        <v>4.6384720327421469E-3</v>
      </c>
    </row>
    <row r="82" spans="1:13" x14ac:dyDescent="0.25">
      <c r="B82" s="170" t="s">
        <v>284</v>
      </c>
      <c r="C82" s="40"/>
      <c r="D82" s="173">
        <v>5060</v>
      </c>
      <c r="E82" s="173">
        <v>5280</v>
      </c>
      <c r="F82" s="173">
        <v>5290</v>
      </c>
      <c r="G82" s="174">
        <v>4.3864848844102022E-2</v>
      </c>
      <c r="H82" s="174">
        <v>1.1357183418512218E-3</v>
      </c>
    </row>
    <row r="83" spans="1:13" x14ac:dyDescent="0.25">
      <c r="B83" s="170" t="s">
        <v>285</v>
      </c>
      <c r="C83" s="40"/>
      <c r="D83" s="173">
        <v>5170</v>
      </c>
      <c r="E83" s="173">
        <v>5270</v>
      </c>
      <c r="F83" s="173">
        <v>5290</v>
      </c>
      <c r="G83" s="174">
        <v>1.952445389522528E-2</v>
      </c>
      <c r="H83" s="174">
        <v>2.2753128555177415E-3</v>
      </c>
    </row>
    <row r="84" spans="1:13" x14ac:dyDescent="0.25">
      <c r="B84" s="170" t="s">
        <v>286</v>
      </c>
      <c r="C84" s="40"/>
      <c r="D84" s="173">
        <v>6110</v>
      </c>
      <c r="E84" s="173">
        <v>6170</v>
      </c>
      <c r="F84" s="173">
        <v>6180</v>
      </c>
      <c r="G84" s="174">
        <v>1.0319410319410416E-2</v>
      </c>
      <c r="H84" s="174">
        <v>2.2697795071335847E-3</v>
      </c>
    </row>
    <row r="85" spans="1:13" x14ac:dyDescent="0.25">
      <c r="B85" s="170" t="s">
        <v>287</v>
      </c>
      <c r="C85" s="40"/>
      <c r="D85" s="173">
        <v>3760</v>
      </c>
      <c r="E85" s="173">
        <v>3880</v>
      </c>
      <c r="F85" s="173">
        <v>3890</v>
      </c>
      <c r="G85" s="174">
        <v>3.0286928799149848E-2</v>
      </c>
      <c r="H85" s="174">
        <v>3.3522434244455113E-3</v>
      </c>
    </row>
    <row r="86" spans="1:13" x14ac:dyDescent="0.25">
      <c r="B86" s="170" t="s">
        <v>743</v>
      </c>
      <c r="C86" s="40"/>
      <c r="D86" s="173">
        <v>4610</v>
      </c>
      <c r="E86" s="173">
        <v>4750</v>
      </c>
      <c r="F86" s="173">
        <v>4760</v>
      </c>
      <c r="G86" s="174">
        <v>3.148751357220414E-2</v>
      </c>
      <c r="H86" s="174">
        <v>2.7368421052631486E-3</v>
      </c>
    </row>
    <row r="87" spans="1:13" x14ac:dyDescent="0.25">
      <c r="B87" s="170" t="s">
        <v>744</v>
      </c>
      <c r="C87" s="40"/>
      <c r="D87" s="173">
        <v>6270</v>
      </c>
      <c r="E87" s="173">
        <v>6410</v>
      </c>
      <c r="F87" s="173">
        <v>6430</v>
      </c>
      <c r="G87" s="174">
        <v>2.2658369235678988E-2</v>
      </c>
      <c r="H87" s="174">
        <v>2.496489311905048E-3</v>
      </c>
    </row>
    <row r="88" spans="1:13" x14ac:dyDescent="0.25">
      <c r="B88" s="170" t="s">
        <v>745</v>
      </c>
      <c r="C88" s="40"/>
      <c r="D88" s="173">
        <v>4930</v>
      </c>
      <c r="E88" s="173">
        <v>5070</v>
      </c>
      <c r="F88" s="173" t="s">
        <v>192</v>
      </c>
      <c r="G88" s="174">
        <v>2.942370129870131E-2</v>
      </c>
      <c r="H88" s="174" t="s">
        <v>192</v>
      </c>
    </row>
    <row r="89" spans="1:13" x14ac:dyDescent="0.25">
      <c r="B89" s="170" t="s">
        <v>746</v>
      </c>
      <c r="C89" s="40"/>
      <c r="D89" s="173">
        <v>4600</v>
      </c>
      <c r="E89" s="173" t="s">
        <v>192</v>
      </c>
      <c r="F89" s="173" t="s">
        <v>192</v>
      </c>
      <c r="G89" s="174" t="s">
        <v>192</v>
      </c>
      <c r="H89" s="174" t="s">
        <v>192</v>
      </c>
    </row>
    <row r="90" spans="1:13" x14ac:dyDescent="0.25">
      <c r="A90" s="177"/>
      <c r="B90" s="178"/>
      <c r="C90" s="179"/>
      <c r="D90" s="180"/>
      <c r="E90" s="180"/>
      <c r="F90" s="178"/>
      <c r="G90" s="180"/>
      <c r="H90" s="180"/>
    </row>
    <row r="91" spans="1:13" x14ac:dyDescent="0.25">
      <c r="A91" s="181">
        <v>1</v>
      </c>
      <c r="B91" s="1" t="s">
        <v>747</v>
      </c>
      <c r="C91" s="182"/>
      <c r="E91" s="182"/>
      <c r="F91" s="182"/>
      <c r="G91" s="182"/>
      <c r="K91" s="113">
        <v>49</v>
      </c>
    </row>
    <row r="94" spans="1:13" s="1" customFormat="1" ht="14.45" customHeight="1" x14ac:dyDescent="0.2">
      <c r="A94" s="237" t="s">
        <v>742</v>
      </c>
      <c r="B94" s="237"/>
      <c r="C94" s="237"/>
      <c r="D94" s="237"/>
      <c r="E94" s="237"/>
      <c r="F94" s="237"/>
      <c r="G94" s="237"/>
      <c r="H94" s="237"/>
      <c r="K94" s="1">
        <v>46</v>
      </c>
      <c r="L94" s="1">
        <v>23</v>
      </c>
      <c r="M94" s="1">
        <v>27</v>
      </c>
    </row>
    <row r="95" spans="1:13" s="1" customFormat="1" ht="12.75" x14ac:dyDescent="0.2">
      <c r="B95" s="9"/>
      <c r="C95" s="9"/>
      <c r="D95" s="183"/>
      <c r="E95" s="183"/>
      <c r="F95" s="183"/>
      <c r="G95" s="183"/>
      <c r="H95" s="183"/>
    </row>
    <row r="96" spans="1:13" ht="17.45" customHeight="1" x14ac:dyDescent="0.35">
      <c r="A96" s="240" t="s">
        <v>732</v>
      </c>
      <c r="B96" s="240"/>
      <c r="C96" s="240"/>
      <c r="D96" s="240" t="s">
        <v>733</v>
      </c>
      <c r="E96" s="240"/>
      <c r="F96" s="240"/>
      <c r="G96" s="240" t="s">
        <v>734</v>
      </c>
      <c r="H96" s="240"/>
      <c r="K96" s="113">
        <v>47</v>
      </c>
      <c r="L96" s="113">
        <v>38</v>
      </c>
      <c r="M96" s="113">
        <v>39</v>
      </c>
    </row>
    <row r="97" spans="1:17" ht="17.25" customHeight="1" x14ac:dyDescent="0.25">
      <c r="A97" s="238"/>
      <c r="B97" s="238"/>
      <c r="C97" s="238"/>
      <c r="D97" s="169" t="s">
        <v>736</v>
      </c>
      <c r="E97" s="169" t="s">
        <v>737</v>
      </c>
      <c r="F97" s="169" t="s">
        <v>738</v>
      </c>
      <c r="G97" s="169" t="s">
        <v>739</v>
      </c>
      <c r="H97" s="169" t="s">
        <v>740</v>
      </c>
      <c r="K97" s="113">
        <v>40</v>
      </c>
      <c r="L97" s="113">
        <v>41</v>
      </c>
      <c r="M97" s="113">
        <v>42</v>
      </c>
      <c r="N97" s="113">
        <v>43</v>
      </c>
      <c r="O97" s="113">
        <v>44</v>
      </c>
      <c r="P97" s="113">
        <v>45</v>
      </c>
      <c r="Q97" s="113">
        <v>48</v>
      </c>
    </row>
    <row r="98" spans="1:17" x14ac:dyDescent="0.25">
      <c r="B98" s="170" t="s">
        <v>254</v>
      </c>
      <c r="C98" s="171"/>
      <c r="D98" s="173">
        <v>920</v>
      </c>
      <c r="E98" s="173">
        <v>1010</v>
      </c>
      <c r="F98" s="173">
        <v>1000</v>
      </c>
      <c r="G98" s="174">
        <v>9.3275488069414214E-2</v>
      </c>
      <c r="H98" s="174">
        <v>-3.9682539682539542E-3</v>
      </c>
    </row>
    <row r="99" spans="1:17" x14ac:dyDescent="0.25">
      <c r="B99" s="170" t="s">
        <v>255</v>
      </c>
      <c r="C99" s="171"/>
      <c r="D99" s="173">
        <v>1020</v>
      </c>
      <c r="E99" s="173">
        <v>1080</v>
      </c>
      <c r="F99" s="173">
        <v>1080</v>
      </c>
      <c r="G99" s="174">
        <v>6.2806673209028441E-2</v>
      </c>
      <c r="H99" s="174">
        <v>-1.8467220683286989E-3</v>
      </c>
    </row>
    <row r="100" spans="1:17" x14ac:dyDescent="0.25">
      <c r="B100" s="170" t="s">
        <v>256</v>
      </c>
      <c r="C100" s="171"/>
      <c r="D100" s="173">
        <v>1140</v>
      </c>
      <c r="E100" s="173">
        <v>1180</v>
      </c>
      <c r="F100" s="173">
        <v>1180</v>
      </c>
      <c r="G100" s="174">
        <v>4.3171806167400906E-2</v>
      </c>
      <c r="H100" s="174">
        <v>0</v>
      </c>
    </row>
    <row r="101" spans="1:17" x14ac:dyDescent="0.25">
      <c r="B101" s="170" t="s">
        <v>257</v>
      </c>
      <c r="C101" s="171"/>
      <c r="D101" s="173">
        <v>1140</v>
      </c>
      <c r="E101" s="173">
        <v>1210</v>
      </c>
      <c r="F101" s="173">
        <v>1200</v>
      </c>
      <c r="G101" s="174">
        <v>6.1619718309859239E-2</v>
      </c>
      <c r="H101" s="174">
        <v>-9.121061359867344E-3</v>
      </c>
    </row>
    <row r="102" spans="1:17" x14ac:dyDescent="0.25">
      <c r="B102" s="170" t="s">
        <v>258</v>
      </c>
      <c r="C102" s="171"/>
      <c r="D102" s="173">
        <v>1230</v>
      </c>
      <c r="E102" s="173">
        <v>1280</v>
      </c>
      <c r="F102" s="173">
        <v>1260</v>
      </c>
      <c r="G102" s="174">
        <v>3.9056143205858485E-2</v>
      </c>
      <c r="H102" s="174">
        <v>-1.6444792482380621E-2</v>
      </c>
    </row>
    <row r="103" spans="1:17" x14ac:dyDescent="0.25">
      <c r="B103" s="170" t="s">
        <v>259</v>
      </c>
      <c r="C103" s="171"/>
      <c r="D103" s="173">
        <v>1010</v>
      </c>
      <c r="E103" s="173">
        <v>1030</v>
      </c>
      <c r="F103" s="173">
        <v>1020</v>
      </c>
      <c r="G103" s="174">
        <v>1.7821782178217838E-2</v>
      </c>
      <c r="H103" s="174">
        <v>-5.8365758754863606E-3</v>
      </c>
    </row>
    <row r="104" spans="1:17" x14ac:dyDescent="0.25">
      <c r="B104" s="170" t="s">
        <v>260</v>
      </c>
      <c r="C104" s="171"/>
      <c r="D104" s="173">
        <v>1170</v>
      </c>
      <c r="E104" s="173">
        <v>1200</v>
      </c>
      <c r="F104" s="173">
        <v>1190</v>
      </c>
      <c r="G104" s="174">
        <v>2.7350427350427253E-2</v>
      </c>
      <c r="H104" s="174">
        <v>-8.3194675540765317E-3</v>
      </c>
    </row>
    <row r="105" spans="1:17" x14ac:dyDescent="0.25">
      <c r="B105" s="170" t="s">
        <v>261</v>
      </c>
      <c r="C105" s="171"/>
      <c r="D105" s="173">
        <v>1280</v>
      </c>
      <c r="E105" s="173">
        <v>1320</v>
      </c>
      <c r="F105" s="173">
        <v>1310</v>
      </c>
      <c r="G105" s="174">
        <v>3.4455755677368805E-2</v>
      </c>
      <c r="H105" s="174">
        <v>-6.0560181680544556E-3</v>
      </c>
    </row>
    <row r="106" spans="1:17" x14ac:dyDescent="0.25">
      <c r="B106" s="170" t="s">
        <v>262</v>
      </c>
      <c r="C106" s="171"/>
      <c r="D106" s="173">
        <v>1090</v>
      </c>
      <c r="E106" s="173">
        <v>1100</v>
      </c>
      <c r="F106" s="173">
        <v>1090</v>
      </c>
      <c r="G106" s="174">
        <v>7.3394495412844041E-3</v>
      </c>
      <c r="H106" s="174">
        <v>-7.2859744990892983E-3</v>
      </c>
    </row>
    <row r="107" spans="1:17" x14ac:dyDescent="0.25">
      <c r="B107" s="170" t="s">
        <v>263</v>
      </c>
      <c r="C107" s="171"/>
      <c r="D107" s="173">
        <v>920</v>
      </c>
      <c r="E107" s="173">
        <v>940</v>
      </c>
      <c r="F107" s="173">
        <v>940</v>
      </c>
      <c r="G107" s="174">
        <v>2.7203482045701888E-2</v>
      </c>
      <c r="H107" s="174">
        <v>-9.5338983050847759E-3</v>
      </c>
    </row>
    <row r="108" spans="1:17" x14ac:dyDescent="0.25">
      <c r="B108" s="170" t="s">
        <v>264</v>
      </c>
      <c r="C108" s="40"/>
      <c r="D108" s="173">
        <v>970</v>
      </c>
      <c r="E108" s="173">
        <v>970</v>
      </c>
      <c r="F108" s="173">
        <v>970</v>
      </c>
      <c r="G108" s="174">
        <v>6.2111801242235032E-3</v>
      </c>
      <c r="H108" s="174">
        <v>-5.1440329218106484E-3</v>
      </c>
    </row>
    <row r="109" spans="1:17" x14ac:dyDescent="0.25">
      <c r="B109" s="170" t="s">
        <v>265</v>
      </c>
      <c r="C109" s="40"/>
      <c r="D109" s="173">
        <v>1150</v>
      </c>
      <c r="E109" s="173">
        <v>1160</v>
      </c>
      <c r="F109" s="173">
        <v>1150</v>
      </c>
      <c r="G109" s="174">
        <v>9.5403295750216E-3</v>
      </c>
      <c r="H109" s="174">
        <v>-9.4501718213058084E-3</v>
      </c>
    </row>
    <row r="110" spans="1:17" x14ac:dyDescent="0.25">
      <c r="B110" s="170" t="s">
        <v>266</v>
      </c>
      <c r="C110" s="40"/>
      <c r="D110" s="173">
        <v>1050</v>
      </c>
      <c r="E110" s="173">
        <v>1050</v>
      </c>
      <c r="F110" s="173">
        <v>1040</v>
      </c>
      <c r="G110" s="174">
        <v>9.5602294455066072E-4</v>
      </c>
      <c r="H110" s="174">
        <v>-9.5510983763132939E-3</v>
      </c>
    </row>
    <row r="111" spans="1:17" x14ac:dyDescent="0.25">
      <c r="B111" s="170" t="s">
        <v>267</v>
      </c>
      <c r="C111" s="40"/>
      <c r="D111" s="173">
        <v>1150</v>
      </c>
      <c r="E111" s="173">
        <v>1170</v>
      </c>
      <c r="F111" s="173">
        <v>1160</v>
      </c>
      <c r="G111" s="174">
        <v>1.8292682926829285E-2</v>
      </c>
      <c r="H111" s="174">
        <v>-6.8434559452523747E-3</v>
      </c>
    </row>
    <row r="112" spans="1:17" x14ac:dyDescent="0.25">
      <c r="B112" s="170" t="s">
        <v>268</v>
      </c>
      <c r="C112" s="40"/>
      <c r="D112" s="173">
        <v>1110</v>
      </c>
      <c r="E112" s="173">
        <v>1140</v>
      </c>
      <c r="F112" s="173">
        <v>1130</v>
      </c>
      <c r="G112" s="174">
        <v>2.9783393501805033E-2</v>
      </c>
      <c r="H112" s="174">
        <v>-8.76424189307623E-3</v>
      </c>
    </row>
    <row r="113" spans="2:8" x14ac:dyDescent="0.25">
      <c r="B113" s="170" t="s">
        <v>269</v>
      </c>
      <c r="C113" s="40"/>
      <c r="D113" s="173">
        <v>1250</v>
      </c>
      <c r="E113" s="173">
        <v>1250</v>
      </c>
      <c r="F113" s="173">
        <v>1250</v>
      </c>
      <c r="G113" s="174">
        <v>2.3980815347721673E-3</v>
      </c>
      <c r="H113" s="174">
        <v>-2.3923444976076125E-3</v>
      </c>
    </row>
    <row r="114" spans="2:8" x14ac:dyDescent="0.25">
      <c r="B114" s="170" t="s">
        <v>270</v>
      </c>
      <c r="C114" s="40"/>
      <c r="D114" s="173">
        <v>1260</v>
      </c>
      <c r="E114" s="173">
        <v>1280</v>
      </c>
      <c r="F114" s="173">
        <v>1280</v>
      </c>
      <c r="G114" s="174">
        <v>1.8312101910828105E-2</v>
      </c>
      <c r="H114" s="174">
        <v>-2.3455824863174435E-3</v>
      </c>
    </row>
    <row r="115" spans="2:8" x14ac:dyDescent="0.25">
      <c r="B115" s="170" t="s">
        <v>271</v>
      </c>
      <c r="C115" s="40"/>
      <c r="D115" s="173">
        <v>1160</v>
      </c>
      <c r="E115" s="173">
        <v>1160</v>
      </c>
      <c r="F115" s="173">
        <v>1160</v>
      </c>
      <c r="G115" s="174">
        <v>8.6206896551721535E-4</v>
      </c>
      <c r="H115" s="174">
        <v>-5.1679586563307955E-3</v>
      </c>
    </row>
    <row r="116" spans="2:8" x14ac:dyDescent="0.25">
      <c r="B116" s="170" t="s">
        <v>272</v>
      </c>
      <c r="C116" s="40"/>
      <c r="D116" s="173">
        <v>1280</v>
      </c>
      <c r="E116" s="173">
        <v>1300</v>
      </c>
      <c r="F116" s="173">
        <v>1290</v>
      </c>
      <c r="G116" s="174">
        <v>1.6431924882629012E-2</v>
      </c>
      <c r="H116" s="174">
        <v>-1.000769822940728E-2</v>
      </c>
    </row>
    <row r="117" spans="2:8" x14ac:dyDescent="0.25">
      <c r="B117" s="170" t="s">
        <v>273</v>
      </c>
      <c r="C117" s="40"/>
      <c r="D117" s="173">
        <v>1200</v>
      </c>
      <c r="E117" s="173">
        <v>1210</v>
      </c>
      <c r="F117" s="173">
        <v>1210</v>
      </c>
      <c r="G117" s="174">
        <v>1.3355592654423987E-2</v>
      </c>
      <c r="H117" s="174">
        <v>-3.2948929159802853E-3</v>
      </c>
    </row>
    <row r="118" spans="2:8" x14ac:dyDescent="0.25">
      <c r="B118" s="170" t="s">
        <v>274</v>
      </c>
      <c r="C118" s="40"/>
      <c r="D118" s="173">
        <v>1240</v>
      </c>
      <c r="E118" s="173">
        <v>1240</v>
      </c>
      <c r="F118" s="173">
        <v>1240</v>
      </c>
      <c r="G118" s="174">
        <v>-8.0710250201776468E-4</v>
      </c>
      <c r="H118" s="174">
        <v>0</v>
      </c>
    </row>
    <row r="119" spans="2:8" x14ac:dyDescent="0.25">
      <c r="B119" s="170" t="s">
        <v>275</v>
      </c>
      <c r="C119" s="40"/>
      <c r="D119" s="173">
        <v>1110</v>
      </c>
      <c r="E119" s="173">
        <v>1150</v>
      </c>
      <c r="F119" s="173">
        <v>1140</v>
      </c>
      <c r="G119" s="174">
        <v>3.7871956717763666E-2</v>
      </c>
      <c r="H119" s="174">
        <v>-1.3900955690703709E-2</v>
      </c>
    </row>
    <row r="120" spans="2:8" x14ac:dyDescent="0.25">
      <c r="B120" s="170" t="s">
        <v>276</v>
      </c>
      <c r="C120" s="40"/>
      <c r="D120" s="173">
        <v>1100</v>
      </c>
      <c r="E120" s="173">
        <v>1120</v>
      </c>
      <c r="F120" s="173">
        <v>1120</v>
      </c>
      <c r="G120" s="174">
        <v>1.7241379310344751E-2</v>
      </c>
      <c r="H120" s="174">
        <v>-4.460303300624413E-3</v>
      </c>
    </row>
    <row r="121" spans="2:8" x14ac:dyDescent="0.25">
      <c r="B121" s="170" t="s">
        <v>277</v>
      </c>
      <c r="C121" s="40"/>
      <c r="D121" s="173">
        <v>1080</v>
      </c>
      <c r="E121" s="173">
        <v>1080</v>
      </c>
      <c r="F121" s="173">
        <v>1080</v>
      </c>
      <c r="G121" s="174">
        <v>3.7037037037037646E-3</v>
      </c>
      <c r="H121" s="174">
        <v>-2.7675276752767708E-3</v>
      </c>
    </row>
    <row r="122" spans="2:8" x14ac:dyDescent="0.25">
      <c r="B122" s="170" t="s">
        <v>278</v>
      </c>
      <c r="C122" s="40"/>
      <c r="D122" s="173">
        <v>460</v>
      </c>
      <c r="E122" s="173">
        <v>460</v>
      </c>
      <c r="F122" s="173">
        <v>460</v>
      </c>
      <c r="G122" s="174">
        <v>1.098901098901095E-2</v>
      </c>
      <c r="H122" s="174">
        <v>-4.3478260869564966E-3</v>
      </c>
    </row>
    <row r="123" spans="2:8" x14ac:dyDescent="0.25">
      <c r="B123" s="170" t="s">
        <v>279</v>
      </c>
      <c r="C123" s="40"/>
      <c r="D123" s="173">
        <v>470</v>
      </c>
      <c r="E123" s="173">
        <v>470</v>
      </c>
      <c r="F123" s="173">
        <v>470</v>
      </c>
      <c r="G123" s="174">
        <v>8.5470085470085166E-3</v>
      </c>
      <c r="H123" s="174">
        <v>-8.4745762711864181E-3</v>
      </c>
    </row>
    <row r="124" spans="2:8" x14ac:dyDescent="0.25">
      <c r="B124" s="170" t="s">
        <v>280</v>
      </c>
      <c r="C124" s="40"/>
      <c r="D124" s="173">
        <v>640</v>
      </c>
      <c r="E124" s="173">
        <v>640</v>
      </c>
      <c r="F124" s="173">
        <v>640</v>
      </c>
      <c r="G124" s="174">
        <v>9.4339622641510523E-3</v>
      </c>
      <c r="H124" s="174">
        <v>-1.5576323987538387E-3</v>
      </c>
    </row>
    <row r="125" spans="2:8" x14ac:dyDescent="0.25">
      <c r="B125" s="170" t="s">
        <v>281</v>
      </c>
      <c r="C125" s="40"/>
      <c r="D125" s="173">
        <v>820</v>
      </c>
      <c r="E125" s="173">
        <v>860</v>
      </c>
      <c r="F125" s="173">
        <v>850</v>
      </c>
      <c r="G125" s="174">
        <v>4.2527339003645137E-2</v>
      </c>
      <c r="H125" s="174">
        <v>-8.1585081585081598E-3</v>
      </c>
    </row>
    <row r="126" spans="2:8" x14ac:dyDescent="0.25">
      <c r="B126" s="170" t="s">
        <v>282</v>
      </c>
      <c r="C126" s="40"/>
      <c r="D126" s="173">
        <v>880</v>
      </c>
      <c r="E126" s="173">
        <v>880</v>
      </c>
      <c r="F126" s="173">
        <v>880</v>
      </c>
      <c r="G126" s="174">
        <v>3.424657534246478E-3</v>
      </c>
      <c r="H126" s="174">
        <v>-4.550625711035261E-3</v>
      </c>
    </row>
    <row r="127" spans="2:8" x14ac:dyDescent="0.25">
      <c r="B127" s="170" t="s">
        <v>283</v>
      </c>
      <c r="C127" s="40"/>
      <c r="D127" s="173">
        <v>1000</v>
      </c>
      <c r="E127" s="173">
        <v>1010</v>
      </c>
      <c r="F127" s="173">
        <v>1000</v>
      </c>
      <c r="G127" s="174">
        <v>1.7068273092369468E-2</v>
      </c>
      <c r="H127" s="174">
        <v>-9.8716683119447479E-3</v>
      </c>
    </row>
    <row r="128" spans="2:8" x14ac:dyDescent="0.25">
      <c r="B128" s="170" t="s">
        <v>284</v>
      </c>
      <c r="C128" s="40"/>
      <c r="D128" s="173">
        <v>1370</v>
      </c>
      <c r="E128" s="173">
        <v>1460</v>
      </c>
      <c r="F128" s="173">
        <v>1450</v>
      </c>
      <c r="G128" s="174">
        <v>6.4916119620714863E-2</v>
      </c>
      <c r="H128" s="174">
        <v>-8.9041095890410871E-3</v>
      </c>
    </row>
    <row r="129" spans="1:17" x14ac:dyDescent="0.25">
      <c r="B129" s="170" t="s">
        <v>285</v>
      </c>
      <c r="C129" s="40"/>
      <c r="D129" s="173">
        <v>1310</v>
      </c>
      <c r="E129" s="173">
        <v>1330</v>
      </c>
      <c r="F129" s="173">
        <v>1330</v>
      </c>
      <c r="G129" s="174">
        <v>2.0673813169984623E-2</v>
      </c>
      <c r="H129" s="174">
        <v>-6.0015003750937268E-3</v>
      </c>
    </row>
    <row r="130" spans="1:17" x14ac:dyDescent="0.25">
      <c r="B130" s="170" t="s">
        <v>286</v>
      </c>
      <c r="C130" s="40"/>
      <c r="D130" s="173">
        <v>1570</v>
      </c>
      <c r="E130" s="173">
        <v>1580</v>
      </c>
      <c r="F130" s="173">
        <v>1560</v>
      </c>
      <c r="G130" s="174">
        <v>1.02105934907466E-2</v>
      </c>
      <c r="H130" s="174">
        <v>-1.7687934301958252E-2</v>
      </c>
    </row>
    <row r="131" spans="1:17" x14ac:dyDescent="0.25">
      <c r="B131" s="170" t="s">
        <v>287</v>
      </c>
      <c r="C131" s="40"/>
      <c r="D131" s="173">
        <v>940</v>
      </c>
      <c r="E131" s="173">
        <v>970</v>
      </c>
      <c r="F131" s="173">
        <v>960</v>
      </c>
      <c r="G131" s="174">
        <v>3.6247334754797356E-2</v>
      </c>
      <c r="H131" s="174">
        <v>-1.7489711934156382E-2</v>
      </c>
    </row>
    <row r="132" spans="1:17" x14ac:dyDescent="0.25">
      <c r="B132" s="170" t="s">
        <v>743</v>
      </c>
      <c r="C132" s="40"/>
      <c r="D132" s="173">
        <v>1190</v>
      </c>
      <c r="E132" s="173">
        <v>1240</v>
      </c>
      <c r="F132" s="173">
        <v>1230</v>
      </c>
      <c r="G132" s="174">
        <v>3.6073825503355694E-2</v>
      </c>
      <c r="H132" s="174">
        <v>-4.858299595141724E-3</v>
      </c>
    </row>
    <row r="133" spans="1:17" x14ac:dyDescent="0.25">
      <c r="B133" s="170" t="s">
        <v>744</v>
      </c>
      <c r="C133" s="40"/>
      <c r="D133" s="173">
        <v>1570</v>
      </c>
      <c r="E133" s="173">
        <v>1610</v>
      </c>
      <c r="F133" s="173">
        <v>1590</v>
      </c>
      <c r="G133" s="174">
        <v>2.0330368487928796E-2</v>
      </c>
      <c r="H133" s="174">
        <v>-8.7173100871731357E-3</v>
      </c>
    </row>
    <row r="134" spans="1:17" x14ac:dyDescent="0.25">
      <c r="B134" s="170" t="s">
        <v>745</v>
      </c>
      <c r="C134" s="40"/>
      <c r="D134" s="173">
        <v>1310</v>
      </c>
      <c r="E134" s="173">
        <v>1340</v>
      </c>
      <c r="F134" s="173" t="s">
        <v>192</v>
      </c>
      <c r="G134" s="174">
        <v>2.0594965675057253E-2</v>
      </c>
      <c r="H134" s="174" t="s">
        <v>192</v>
      </c>
    </row>
    <row r="135" spans="1:17" x14ac:dyDescent="0.25">
      <c r="B135" s="170" t="s">
        <v>746</v>
      </c>
      <c r="C135" s="40"/>
      <c r="D135" s="173">
        <v>1190</v>
      </c>
      <c r="E135" s="173" t="s">
        <v>192</v>
      </c>
      <c r="F135" s="173" t="s">
        <v>192</v>
      </c>
      <c r="G135" s="174" t="s">
        <v>192</v>
      </c>
      <c r="H135" s="174" t="s">
        <v>192</v>
      </c>
    </row>
    <row r="136" spans="1:17" x14ac:dyDescent="0.25">
      <c r="A136" s="177"/>
      <c r="B136" s="178"/>
      <c r="C136" s="179"/>
      <c r="D136" s="180"/>
      <c r="E136" s="180"/>
      <c r="F136" s="178"/>
      <c r="G136" s="180"/>
      <c r="H136" s="180"/>
    </row>
    <row r="137" spans="1:17" x14ac:dyDescent="0.25">
      <c r="A137" s="181">
        <v>1</v>
      </c>
      <c r="B137" s="1" t="s">
        <v>747</v>
      </c>
      <c r="C137" s="182"/>
      <c r="E137" s="182"/>
      <c r="F137" s="182"/>
      <c r="G137" s="182"/>
      <c r="K137" s="113">
        <v>49</v>
      </c>
    </row>
    <row r="140" spans="1:17" s="1" customFormat="1" ht="14.45" customHeight="1" x14ac:dyDescent="0.2">
      <c r="A140" s="237" t="s">
        <v>200</v>
      </c>
      <c r="B140" s="237"/>
      <c r="C140" s="237"/>
      <c r="D140" s="237"/>
      <c r="E140" s="237"/>
      <c r="F140" s="237"/>
      <c r="G140" s="237"/>
      <c r="H140" s="237"/>
      <c r="K140" s="1">
        <v>46</v>
      </c>
      <c r="L140" s="1">
        <v>23</v>
      </c>
      <c r="M140" s="1">
        <v>28</v>
      </c>
    </row>
    <row r="141" spans="1:17" s="1" customFormat="1" ht="12.75" x14ac:dyDescent="0.2">
      <c r="B141" s="9"/>
      <c r="C141" s="9"/>
      <c r="D141" s="9"/>
      <c r="E141" s="9"/>
      <c r="F141" s="9"/>
      <c r="G141" s="9"/>
      <c r="H141" s="9"/>
    </row>
    <row r="142" spans="1:17" ht="17.45" customHeight="1" x14ac:dyDescent="0.35">
      <c r="A142" s="240" t="s">
        <v>732</v>
      </c>
      <c r="B142" s="240"/>
      <c r="C142" s="240"/>
      <c r="D142" s="240" t="s">
        <v>733</v>
      </c>
      <c r="E142" s="240"/>
      <c r="F142" s="240"/>
      <c r="G142" s="240" t="s">
        <v>734</v>
      </c>
      <c r="H142" s="240"/>
      <c r="K142" s="113">
        <v>47</v>
      </c>
      <c r="L142" s="113">
        <v>38</v>
      </c>
      <c r="M142" s="113">
        <v>39</v>
      </c>
    </row>
    <row r="143" spans="1:17" ht="17.25" customHeight="1" x14ac:dyDescent="0.25">
      <c r="A143" s="238"/>
      <c r="B143" s="238"/>
      <c r="C143" s="238"/>
      <c r="D143" s="169" t="s">
        <v>736</v>
      </c>
      <c r="E143" s="169" t="s">
        <v>737</v>
      </c>
      <c r="F143" s="169" t="s">
        <v>738</v>
      </c>
      <c r="G143" s="169" t="s">
        <v>739</v>
      </c>
      <c r="H143" s="169" t="s">
        <v>740</v>
      </c>
      <c r="K143" s="113">
        <v>40</v>
      </c>
      <c r="L143" s="113">
        <v>41</v>
      </c>
      <c r="M143" s="113">
        <v>42</v>
      </c>
      <c r="N143" s="113">
        <v>43</v>
      </c>
      <c r="O143" s="113">
        <v>44</v>
      </c>
      <c r="P143" s="113">
        <v>45</v>
      </c>
      <c r="Q143" s="113">
        <v>48</v>
      </c>
    </row>
    <row r="144" spans="1:17" x14ac:dyDescent="0.25">
      <c r="B144" s="170" t="s">
        <v>254</v>
      </c>
      <c r="C144" s="171"/>
      <c r="D144" s="173">
        <v>380</v>
      </c>
      <c r="E144" s="173">
        <v>480</v>
      </c>
      <c r="F144" s="173">
        <v>480</v>
      </c>
      <c r="G144" s="174">
        <v>0.25984251968503935</v>
      </c>
      <c r="H144" s="174">
        <v>8.3333333333333037E-3</v>
      </c>
    </row>
    <row r="145" spans="2:8" x14ac:dyDescent="0.25">
      <c r="B145" s="170" t="s">
        <v>255</v>
      </c>
      <c r="C145" s="171"/>
      <c r="D145" s="173">
        <v>360</v>
      </c>
      <c r="E145" s="173">
        <v>440</v>
      </c>
      <c r="F145" s="173">
        <v>450</v>
      </c>
      <c r="G145" s="174">
        <v>0.22500000000000009</v>
      </c>
      <c r="H145" s="174">
        <v>1.3605442176870763E-2</v>
      </c>
    </row>
    <row r="146" spans="2:8" x14ac:dyDescent="0.25">
      <c r="B146" s="170" t="s">
        <v>256</v>
      </c>
      <c r="C146" s="171"/>
      <c r="D146" s="173">
        <v>390</v>
      </c>
      <c r="E146" s="173">
        <v>450</v>
      </c>
      <c r="F146" s="173">
        <v>470</v>
      </c>
      <c r="G146" s="174">
        <v>0.15306122448979598</v>
      </c>
      <c r="H146" s="174">
        <v>2.8761061946902755E-2</v>
      </c>
    </row>
    <row r="147" spans="2:8" x14ac:dyDescent="0.25">
      <c r="B147" s="170" t="s">
        <v>257</v>
      </c>
      <c r="C147" s="171"/>
      <c r="D147" s="173">
        <v>390</v>
      </c>
      <c r="E147" s="173">
        <v>470</v>
      </c>
      <c r="F147" s="173">
        <v>480</v>
      </c>
      <c r="G147" s="174">
        <v>0.21761658031088094</v>
      </c>
      <c r="H147" s="174">
        <v>1.0638297872340496E-2</v>
      </c>
    </row>
    <row r="148" spans="2:8" x14ac:dyDescent="0.25">
      <c r="B148" s="170" t="s">
        <v>258</v>
      </c>
      <c r="C148" s="171"/>
      <c r="D148" s="173">
        <v>440</v>
      </c>
      <c r="E148" s="173">
        <v>500</v>
      </c>
      <c r="F148" s="173">
        <v>510</v>
      </c>
      <c r="G148" s="174">
        <v>0.15632183908045971</v>
      </c>
      <c r="H148" s="174">
        <v>1.9880715705765439E-2</v>
      </c>
    </row>
    <row r="149" spans="2:8" x14ac:dyDescent="0.25">
      <c r="B149" s="170" t="s">
        <v>259</v>
      </c>
      <c r="C149" s="171"/>
      <c r="D149" s="173">
        <v>390</v>
      </c>
      <c r="E149" s="173">
        <v>450</v>
      </c>
      <c r="F149" s="173">
        <v>460</v>
      </c>
      <c r="G149" s="174">
        <v>0.15897435897435908</v>
      </c>
      <c r="H149" s="174">
        <v>1.327433628318575E-2</v>
      </c>
    </row>
    <row r="150" spans="2:8" x14ac:dyDescent="0.25">
      <c r="B150" s="170" t="s">
        <v>260</v>
      </c>
      <c r="C150" s="171"/>
      <c r="D150" s="173">
        <v>540</v>
      </c>
      <c r="E150" s="173">
        <v>580</v>
      </c>
      <c r="F150" s="173">
        <v>580</v>
      </c>
      <c r="G150" s="174">
        <v>7.4766355140186924E-2</v>
      </c>
      <c r="H150" s="174">
        <v>1.3913043478260834E-2</v>
      </c>
    </row>
    <row r="151" spans="2:8" x14ac:dyDescent="0.25">
      <c r="B151" s="170" t="s">
        <v>261</v>
      </c>
      <c r="C151" s="171"/>
      <c r="D151" s="173">
        <v>490</v>
      </c>
      <c r="E151" s="173">
        <v>530</v>
      </c>
      <c r="F151" s="173">
        <v>540</v>
      </c>
      <c r="G151" s="174">
        <v>7.5356415478615046E-2</v>
      </c>
      <c r="H151" s="174">
        <v>2.0833333333333259E-2</v>
      </c>
    </row>
    <row r="152" spans="2:8" x14ac:dyDescent="0.25">
      <c r="B152" s="170" t="s">
        <v>262</v>
      </c>
      <c r="C152" s="171"/>
      <c r="D152" s="173">
        <v>510</v>
      </c>
      <c r="E152" s="173">
        <v>530</v>
      </c>
      <c r="F152" s="173">
        <v>520</v>
      </c>
      <c r="G152" s="174">
        <v>3.9603960396039639E-2</v>
      </c>
      <c r="H152" s="174">
        <v>-3.8095238095238182E-3</v>
      </c>
    </row>
    <row r="153" spans="2:8" x14ac:dyDescent="0.25">
      <c r="B153" s="170" t="s">
        <v>263</v>
      </c>
      <c r="C153" s="171"/>
      <c r="D153" s="173">
        <v>390</v>
      </c>
      <c r="E153" s="173">
        <v>420</v>
      </c>
      <c r="F153" s="173">
        <v>430</v>
      </c>
      <c r="G153" s="174">
        <v>8.1841432225064015E-2</v>
      </c>
      <c r="H153" s="174">
        <v>1.1820330969267046E-2</v>
      </c>
    </row>
    <row r="154" spans="2:8" x14ac:dyDescent="0.25">
      <c r="B154" s="170" t="s">
        <v>264</v>
      </c>
      <c r="C154" s="40"/>
      <c r="D154" s="173">
        <v>430</v>
      </c>
      <c r="E154" s="173">
        <v>440</v>
      </c>
      <c r="F154" s="173">
        <v>440</v>
      </c>
      <c r="G154" s="174">
        <v>3.7558685446009488E-2</v>
      </c>
      <c r="H154" s="174">
        <v>2.2624434389140191E-3</v>
      </c>
    </row>
    <row r="155" spans="2:8" x14ac:dyDescent="0.25">
      <c r="B155" s="170" t="s">
        <v>265</v>
      </c>
      <c r="C155" s="40"/>
      <c r="D155" s="173">
        <v>580</v>
      </c>
      <c r="E155" s="173">
        <v>640</v>
      </c>
      <c r="F155" s="173">
        <v>650</v>
      </c>
      <c r="G155" s="174">
        <v>9.5890410958904049E-2</v>
      </c>
      <c r="H155" s="174">
        <v>9.3749999999999112E-3</v>
      </c>
    </row>
    <row r="156" spans="2:8" x14ac:dyDescent="0.25">
      <c r="B156" s="170" t="s">
        <v>266</v>
      </c>
      <c r="C156" s="40"/>
      <c r="D156" s="173">
        <v>490</v>
      </c>
      <c r="E156" s="173">
        <v>510</v>
      </c>
      <c r="F156" s="173">
        <v>520</v>
      </c>
      <c r="G156" s="174">
        <v>4.9382716049382713E-2</v>
      </c>
      <c r="H156" s="174">
        <v>1.3725490196078383E-2</v>
      </c>
    </row>
    <row r="157" spans="2:8" x14ac:dyDescent="0.25">
      <c r="B157" s="170" t="s">
        <v>267</v>
      </c>
      <c r="C157" s="40"/>
      <c r="D157" s="173">
        <v>450</v>
      </c>
      <c r="E157" s="173">
        <v>490</v>
      </c>
      <c r="F157" s="173">
        <v>490</v>
      </c>
      <c r="G157" s="174">
        <v>7.7092511013215903E-2</v>
      </c>
      <c r="H157" s="174">
        <v>6.1349693251533388E-3</v>
      </c>
    </row>
    <row r="158" spans="2:8" x14ac:dyDescent="0.25">
      <c r="B158" s="170" t="s">
        <v>268</v>
      </c>
      <c r="C158" s="40"/>
      <c r="D158" s="173">
        <v>390</v>
      </c>
      <c r="E158" s="173">
        <v>440</v>
      </c>
      <c r="F158" s="173">
        <v>440</v>
      </c>
      <c r="G158" s="174">
        <v>0.11675126903553301</v>
      </c>
      <c r="H158" s="174">
        <v>6.8181818181818343E-3</v>
      </c>
    </row>
    <row r="159" spans="2:8" x14ac:dyDescent="0.25">
      <c r="B159" s="170" t="s">
        <v>269</v>
      </c>
      <c r="C159" s="40"/>
      <c r="D159" s="173">
        <v>560</v>
      </c>
      <c r="E159" s="173">
        <v>580</v>
      </c>
      <c r="F159" s="173">
        <v>580</v>
      </c>
      <c r="G159" s="174">
        <v>3.9568345323740983E-2</v>
      </c>
      <c r="H159" s="174">
        <v>1.0380622837370179E-2</v>
      </c>
    </row>
    <row r="160" spans="2:8" x14ac:dyDescent="0.25">
      <c r="B160" s="170" t="s">
        <v>270</v>
      </c>
      <c r="C160" s="40"/>
      <c r="D160" s="173">
        <v>420</v>
      </c>
      <c r="E160" s="173">
        <v>460</v>
      </c>
      <c r="F160" s="173">
        <v>470</v>
      </c>
      <c r="G160" s="174">
        <v>9.4786729857819996E-2</v>
      </c>
      <c r="H160" s="174">
        <v>6.4935064935065512E-3</v>
      </c>
    </row>
    <row r="161" spans="2:8" x14ac:dyDescent="0.25">
      <c r="B161" s="170" t="s">
        <v>271</v>
      </c>
      <c r="C161" s="40"/>
      <c r="D161" s="173">
        <v>460</v>
      </c>
      <c r="E161" s="173">
        <v>490</v>
      </c>
      <c r="F161" s="173">
        <v>500</v>
      </c>
      <c r="G161" s="174">
        <v>5.6277056277056259E-2</v>
      </c>
      <c r="H161" s="174">
        <v>1.6393442622950838E-2</v>
      </c>
    </row>
    <row r="162" spans="2:8" x14ac:dyDescent="0.25">
      <c r="B162" s="170" t="s">
        <v>272</v>
      </c>
      <c r="C162" s="40"/>
      <c r="D162" s="173">
        <v>500</v>
      </c>
      <c r="E162" s="173">
        <v>520</v>
      </c>
      <c r="F162" s="173">
        <v>520</v>
      </c>
      <c r="G162" s="174">
        <v>4.8387096774193505E-2</v>
      </c>
      <c r="H162" s="174">
        <v>3.8461538461538325E-3</v>
      </c>
    </row>
    <row r="163" spans="2:8" x14ac:dyDescent="0.25">
      <c r="B163" s="170" t="s">
        <v>273</v>
      </c>
      <c r="C163" s="40"/>
      <c r="D163" s="173">
        <v>420</v>
      </c>
      <c r="E163" s="173">
        <v>460</v>
      </c>
      <c r="F163" s="173">
        <v>460</v>
      </c>
      <c r="G163" s="174">
        <v>8.5510688836104576E-2</v>
      </c>
      <c r="H163" s="174">
        <v>8.7527352297593897E-3</v>
      </c>
    </row>
    <row r="164" spans="2:8" x14ac:dyDescent="0.25">
      <c r="B164" s="170" t="s">
        <v>274</v>
      </c>
      <c r="C164" s="40"/>
      <c r="D164" s="173">
        <v>500</v>
      </c>
      <c r="E164" s="173">
        <v>510</v>
      </c>
      <c r="F164" s="173">
        <v>520</v>
      </c>
      <c r="G164" s="174">
        <v>1.6032064128256529E-2</v>
      </c>
      <c r="H164" s="174">
        <v>1.7751479289940919E-2</v>
      </c>
    </row>
    <row r="165" spans="2:8" x14ac:dyDescent="0.25">
      <c r="B165" s="170" t="s">
        <v>275</v>
      </c>
      <c r="C165" s="40"/>
      <c r="D165" s="173">
        <v>470</v>
      </c>
      <c r="E165" s="173">
        <v>520</v>
      </c>
      <c r="F165" s="173">
        <v>520</v>
      </c>
      <c r="G165" s="174">
        <v>0.1118279569892473</v>
      </c>
      <c r="H165" s="174">
        <v>7.7369439071566237E-3</v>
      </c>
    </row>
    <row r="166" spans="2:8" x14ac:dyDescent="0.25">
      <c r="B166" s="170" t="s">
        <v>276</v>
      </c>
      <c r="C166" s="40"/>
      <c r="D166" s="173">
        <v>400</v>
      </c>
      <c r="E166" s="173">
        <v>420</v>
      </c>
      <c r="F166" s="173">
        <v>430</v>
      </c>
      <c r="G166" s="174">
        <v>6.2656641604009966E-2</v>
      </c>
      <c r="H166" s="174">
        <v>2.3584905660376521E-3</v>
      </c>
    </row>
    <row r="167" spans="2:8" x14ac:dyDescent="0.25">
      <c r="B167" s="170" t="s">
        <v>277</v>
      </c>
      <c r="C167" s="40"/>
      <c r="D167" s="173">
        <v>530</v>
      </c>
      <c r="E167" s="173">
        <v>550</v>
      </c>
      <c r="F167" s="173">
        <v>550</v>
      </c>
      <c r="G167" s="174">
        <v>3.9848197343453462E-2</v>
      </c>
      <c r="H167" s="174">
        <v>1.8248175182482562E-3</v>
      </c>
    </row>
    <row r="168" spans="2:8" x14ac:dyDescent="0.25">
      <c r="B168" s="170" t="s">
        <v>278</v>
      </c>
      <c r="C168" s="40"/>
      <c r="D168" s="173">
        <v>340</v>
      </c>
      <c r="E168" s="173">
        <v>360</v>
      </c>
      <c r="F168" s="173">
        <v>360</v>
      </c>
      <c r="G168" s="174">
        <v>5.2785923753665642E-2</v>
      </c>
      <c r="H168" s="174">
        <v>1.1142061281337101E-2</v>
      </c>
    </row>
    <row r="169" spans="2:8" x14ac:dyDescent="0.25">
      <c r="B169" s="170" t="s">
        <v>279</v>
      </c>
      <c r="C169" s="40"/>
      <c r="D169" s="173">
        <v>250</v>
      </c>
      <c r="E169" s="173">
        <v>260</v>
      </c>
      <c r="F169" s="173">
        <v>260</v>
      </c>
      <c r="G169" s="174">
        <v>4.0322580645161255E-2</v>
      </c>
      <c r="H169" s="174">
        <v>3.8759689922480689E-3</v>
      </c>
    </row>
    <row r="170" spans="2:8" x14ac:dyDescent="0.25">
      <c r="B170" s="170" t="s">
        <v>280</v>
      </c>
      <c r="C170" s="40"/>
      <c r="D170" s="173">
        <v>330</v>
      </c>
      <c r="E170" s="173">
        <v>340</v>
      </c>
      <c r="F170" s="173">
        <v>340</v>
      </c>
      <c r="G170" s="174">
        <v>3.0211480362537735E-2</v>
      </c>
      <c r="H170" s="174">
        <v>8.7976539589442737E-3</v>
      </c>
    </row>
    <row r="171" spans="2:8" x14ac:dyDescent="0.25">
      <c r="B171" s="170" t="s">
        <v>281</v>
      </c>
      <c r="C171" s="40"/>
      <c r="D171" s="173">
        <v>400</v>
      </c>
      <c r="E171" s="173">
        <v>430</v>
      </c>
      <c r="F171" s="173">
        <v>440</v>
      </c>
      <c r="G171" s="174">
        <v>7.4999999999999956E-2</v>
      </c>
      <c r="H171" s="174">
        <v>1.3953488372093092E-2</v>
      </c>
    </row>
    <row r="172" spans="2:8" x14ac:dyDescent="0.25">
      <c r="B172" s="170" t="s">
        <v>282</v>
      </c>
      <c r="C172" s="40"/>
      <c r="D172" s="173">
        <v>310</v>
      </c>
      <c r="E172" s="173">
        <v>330</v>
      </c>
      <c r="F172" s="173">
        <v>330</v>
      </c>
      <c r="G172" s="174">
        <v>4.4871794871794934E-2</v>
      </c>
      <c r="H172" s="174">
        <v>9.2024539877300082E-3</v>
      </c>
    </row>
    <row r="173" spans="2:8" x14ac:dyDescent="0.25">
      <c r="B173" s="170" t="s">
        <v>283</v>
      </c>
      <c r="C173" s="40"/>
      <c r="D173" s="173">
        <v>390</v>
      </c>
      <c r="E173" s="173">
        <v>420</v>
      </c>
      <c r="F173" s="173">
        <v>420</v>
      </c>
      <c r="G173" s="174">
        <v>6.9230769230769207E-2</v>
      </c>
      <c r="H173" s="174">
        <v>7.194244604316502E-3</v>
      </c>
    </row>
    <row r="174" spans="2:8" x14ac:dyDescent="0.25">
      <c r="B174" s="170" t="s">
        <v>284</v>
      </c>
      <c r="C174" s="40"/>
      <c r="D174" s="173">
        <v>480</v>
      </c>
      <c r="E174" s="173">
        <v>520</v>
      </c>
      <c r="F174" s="173">
        <v>530</v>
      </c>
      <c r="G174" s="174">
        <v>7.6446280991735449E-2</v>
      </c>
      <c r="H174" s="174">
        <v>1.5355086372360827E-2</v>
      </c>
    </row>
    <row r="175" spans="2:8" x14ac:dyDescent="0.25">
      <c r="B175" s="170" t="s">
        <v>285</v>
      </c>
      <c r="C175" s="40"/>
      <c r="D175" s="173">
        <v>410</v>
      </c>
      <c r="E175" s="173">
        <v>420</v>
      </c>
      <c r="F175" s="173">
        <v>420</v>
      </c>
      <c r="G175" s="174">
        <v>2.9484029484029506E-2</v>
      </c>
      <c r="H175" s="174">
        <v>2.3866348448686736E-3</v>
      </c>
    </row>
    <row r="176" spans="2:8" x14ac:dyDescent="0.25">
      <c r="B176" s="170" t="s">
        <v>286</v>
      </c>
      <c r="C176" s="40"/>
      <c r="D176" s="173">
        <v>540</v>
      </c>
      <c r="E176" s="173">
        <v>570</v>
      </c>
      <c r="F176" s="173">
        <v>570</v>
      </c>
      <c r="G176" s="174">
        <v>5.5970149253731449E-2</v>
      </c>
      <c r="H176" s="174">
        <v>7.0671378091873294E-3</v>
      </c>
    </row>
    <row r="177" spans="1:11" x14ac:dyDescent="0.25">
      <c r="B177" s="170" t="s">
        <v>287</v>
      </c>
      <c r="C177" s="40"/>
      <c r="D177" s="173">
        <v>350</v>
      </c>
      <c r="E177" s="173">
        <v>370</v>
      </c>
      <c r="F177" s="173">
        <v>380</v>
      </c>
      <c r="G177" s="174">
        <v>7.225433526011571E-2</v>
      </c>
      <c r="H177" s="174">
        <v>1.8867924528301883E-2</v>
      </c>
    </row>
    <row r="178" spans="1:11" x14ac:dyDescent="0.25">
      <c r="B178" s="170" t="s">
        <v>743</v>
      </c>
      <c r="C178" s="40"/>
      <c r="D178" s="173">
        <v>430</v>
      </c>
      <c r="E178" s="173">
        <v>460</v>
      </c>
      <c r="F178" s="173">
        <v>470</v>
      </c>
      <c r="G178" s="174">
        <v>6.4665127020785196E-2</v>
      </c>
      <c r="H178" s="174">
        <v>1.5184381778741818E-2</v>
      </c>
    </row>
    <row r="179" spans="1:11" x14ac:dyDescent="0.25">
      <c r="B179" s="170" t="s">
        <v>744</v>
      </c>
      <c r="C179" s="40"/>
      <c r="D179" s="173">
        <v>610</v>
      </c>
      <c r="E179" s="173">
        <v>660</v>
      </c>
      <c r="F179" s="173">
        <v>670</v>
      </c>
      <c r="G179" s="174">
        <v>7.8817733990147687E-2</v>
      </c>
      <c r="H179" s="174">
        <v>2.1308980213089912E-2</v>
      </c>
    </row>
    <row r="180" spans="1:11" x14ac:dyDescent="0.25">
      <c r="B180" s="170" t="s">
        <v>745</v>
      </c>
      <c r="C180" s="40"/>
      <c r="D180" s="173">
        <v>510</v>
      </c>
      <c r="E180" s="173">
        <v>560</v>
      </c>
      <c r="F180" s="173" t="s">
        <v>192</v>
      </c>
      <c r="G180" s="174">
        <v>0.10609037328094306</v>
      </c>
      <c r="H180" s="174" t="s">
        <v>192</v>
      </c>
    </row>
    <row r="181" spans="1:11" x14ac:dyDescent="0.25">
      <c r="B181" s="170" t="s">
        <v>746</v>
      </c>
      <c r="C181" s="40"/>
      <c r="D181" s="173">
        <v>450</v>
      </c>
      <c r="E181" s="173" t="s">
        <v>192</v>
      </c>
      <c r="F181" s="173" t="s">
        <v>192</v>
      </c>
      <c r="G181" s="174" t="s">
        <v>192</v>
      </c>
      <c r="H181" s="174" t="s">
        <v>192</v>
      </c>
    </row>
    <row r="182" spans="1:11" x14ac:dyDescent="0.25">
      <c r="A182" s="177"/>
      <c r="B182" s="178"/>
      <c r="C182" s="179"/>
      <c r="D182" s="180"/>
      <c r="E182" s="180"/>
      <c r="F182" s="178"/>
      <c r="G182" s="180"/>
      <c r="H182" s="180"/>
    </row>
    <row r="183" spans="1:11" x14ac:dyDescent="0.25">
      <c r="A183" s="181">
        <v>1</v>
      </c>
      <c r="B183" s="1" t="s">
        <v>747</v>
      </c>
      <c r="C183" s="182"/>
      <c r="E183" s="182"/>
      <c r="F183" s="182"/>
      <c r="G183" s="182"/>
      <c r="K183" s="113">
        <v>49</v>
      </c>
    </row>
  </sheetData>
  <mergeCells count="17">
    <mergeCell ref="A140:H140"/>
    <mergeCell ref="A142:C143"/>
    <mergeCell ref="D142:F142"/>
    <mergeCell ref="G142:H142"/>
    <mergeCell ref="A50:C51"/>
    <mergeCell ref="D50:F50"/>
    <mergeCell ref="G50:H50"/>
    <mergeCell ref="A94:H94"/>
    <mergeCell ref="A96:C97"/>
    <mergeCell ref="D96:F96"/>
    <mergeCell ref="G96:H96"/>
    <mergeCell ref="A48:H48"/>
    <mergeCell ref="A1:D1"/>
    <mergeCell ref="A2:H2"/>
    <mergeCell ref="A4:C5"/>
    <mergeCell ref="D4:F4"/>
    <mergeCell ref="G4:H4"/>
  </mergeCells>
  <hyperlinks>
    <hyperlink ref="A1:D1" location="Contents!A1" display="Contents!A1" xr:uid="{D7C2F29D-D4D2-4118-9599-D30B4DF88B45}"/>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D2E55-238C-427E-9218-25887A264618}">
  <sheetPr codeName="Sheet36"/>
  <dimension ref="A1:W188"/>
  <sheetViews>
    <sheetView zoomScaleNormal="100" workbookViewId="0">
      <selection sqref="A1:D1"/>
    </sheetView>
  </sheetViews>
  <sheetFormatPr defaultColWidth="9" defaultRowHeight="15" x14ac:dyDescent="0.25"/>
  <cols>
    <col min="1" max="1" width="3.140625" style="113" customWidth="1"/>
    <col min="2" max="2" width="10.42578125" style="113" customWidth="1"/>
    <col min="3" max="3" width="2.5703125" style="113" customWidth="1"/>
    <col min="4" max="5" width="10.5703125" style="113" bestFit="1" customWidth="1"/>
    <col min="6" max="6" width="11.140625" style="113" bestFit="1" customWidth="1"/>
    <col min="7" max="7" width="13.5703125" style="113" bestFit="1" customWidth="1"/>
    <col min="8" max="8" width="16.42578125" style="113" customWidth="1"/>
    <col min="9" max="16384" width="9" style="113"/>
  </cols>
  <sheetData>
    <row r="1" spans="1:23" x14ac:dyDescent="0.25">
      <c r="A1" s="253" t="s">
        <v>182</v>
      </c>
      <c r="B1" s="253"/>
      <c r="C1" s="253"/>
      <c r="D1" s="253"/>
      <c r="E1" s="9"/>
      <c r="F1" s="9"/>
      <c r="G1" s="9"/>
      <c r="H1" s="9"/>
      <c r="K1" s="113">
        <v>56</v>
      </c>
    </row>
    <row r="2" spans="1:23" s="1" customFormat="1" ht="13.5" customHeight="1" x14ac:dyDescent="0.2">
      <c r="A2" s="245" t="s">
        <v>748</v>
      </c>
      <c r="B2" s="245"/>
      <c r="C2" s="245"/>
      <c r="D2" s="245"/>
      <c r="E2" s="245"/>
      <c r="F2" s="245"/>
      <c r="G2" s="245"/>
      <c r="H2" s="245"/>
      <c r="K2" s="1">
        <v>46</v>
      </c>
      <c r="L2" s="1">
        <v>24</v>
      </c>
      <c r="M2" s="1">
        <v>25</v>
      </c>
    </row>
    <row r="3" spans="1:23" s="1" customFormat="1" ht="12.75" x14ac:dyDescent="0.2">
      <c r="B3" s="184"/>
      <c r="C3" s="184"/>
      <c r="D3" s="184"/>
      <c r="E3" s="184"/>
      <c r="F3" s="184"/>
      <c r="G3" s="184"/>
      <c r="H3" s="184"/>
    </row>
    <row r="4" spans="1:23" ht="17.45" customHeight="1" x14ac:dyDescent="0.35">
      <c r="A4" s="240" t="s">
        <v>732</v>
      </c>
      <c r="B4" s="240"/>
      <c r="C4" s="240"/>
      <c r="D4" s="240" t="s">
        <v>733</v>
      </c>
      <c r="E4" s="240"/>
      <c r="F4" s="240"/>
      <c r="G4" s="240" t="s">
        <v>734</v>
      </c>
      <c r="H4" s="240"/>
      <c r="K4" s="113">
        <v>47</v>
      </c>
      <c r="L4" s="113">
        <v>38</v>
      </c>
      <c r="M4" s="113">
        <v>39</v>
      </c>
    </row>
    <row r="5" spans="1:23" ht="17.25" customHeight="1" x14ac:dyDescent="0.25">
      <c r="A5" s="238"/>
      <c r="B5" s="238"/>
      <c r="C5" s="238"/>
      <c r="D5" s="169" t="s">
        <v>736</v>
      </c>
      <c r="E5" s="169" t="s">
        <v>737</v>
      </c>
      <c r="F5" s="169" t="s">
        <v>738</v>
      </c>
      <c r="G5" s="169" t="s">
        <v>739</v>
      </c>
      <c r="H5" s="169" t="s">
        <v>740</v>
      </c>
      <c r="K5" s="113">
        <v>40</v>
      </c>
      <c r="L5" s="113">
        <v>41</v>
      </c>
      <c r="M5" s="113">
        <v>42</v>
      </c>
      <c r="N5" s="113">
        <v>43</v>
      </c>
      <c r="O5" s="113">
        <v>44</v>
      </c>
      <c r="P5" s="113">
        <v>45</v>
      </c>
      <c r="Q5" s="113">
        <v>48</v>
      </c>
    </row>
    <row r="6" spans="1:23" x14ac:dyDescent="0.25">
      <c r="B6" s="170" t="s">
        <v>254</v>
      </c>
      <c r="C6" s="171"/>
      <c r="D6" s="185">
        <v>12</v>
      </c>
      <c r="E6" s="185">
        <v>15.6</v>
      </c>
      <c r="F6" s="185">
        <v>15.6</v>
      </c>
      <c r="G6" s="174">
        <v>0.29776821780344309</v>
      </c>
      <c r="H6" s="174">
        <v>-1.7154544930783056E-3</v>
      </c>
    </row>
    <row r="7" spans="1:23" x14ac:dyDescent="0.25">
      <c r="B7" s="170" t="s">
        <v>255</v>
      </c>
      <c r="C7" s="171"/>
      <c r="D7" s="185">
        <v>13.6</v>
      </c>
      <c r="E7" s="185">
        <v>14.4</v>
      </c>
      <c r="F7" s="185">
        <v>14.4</v>
      </c>
      <c r="G7" s="174">
        <v>6.0749415182972388E-2</v>
      </c>
      <c r="H7" s="174">
        <v>-1.9151710274740719E-3</v>
      </c>
    </row>
    <row r="8" spans="1:23" x14ac:dyDescent="0.25">
      <c r="B8" s="170" t="s">
        <v>256</v>
      </c>
      <c r="C8" s="171"/>
      <c r="D8" s="185">
        <v>18</v>
      </c>
      <c r="E8" s="185">
        <v>19.600000000000001</v>
      </c>
      <c r="F8" s="185">
        <v>19.7</v>
      </c>
      <c r="G8" s="174">
        <v>9.1274149879071897E-2</v>
      </c>
      <c r="H8" s="174">
        <v>4.7361495243052332E-3</v>
      </c>
    </row>
    <row r="9" spans="1:23" x14ac:dyDescent="0.25">
      <c r="B9" s="170" t="s">
        <v>257</v>
      </c>
      <c r="C9" s="171"/>
      <c r="D9" s="185">
        <v>19.7</v>
      </c>
      <c r="E9" s="185">
        <v>22.1</v>
      </c>
      <c r="F9" s="185">
        <v>22</v>
      </c>
      <c r="G9" s="174">
        <v>0.12155342624901766</v>
      </c>
      <c r="H9" s="174">
        <v>-1.2911151067064308E-3</v>
      </c>
    </row>
    <row r="10" spans="1:23" x14ac:dyDescent="0.25">
      <c r="B10" s="170" t="s">
        <v>258</v>
      </c>
      <c r="C10" s="171"/>
      <c r="D10" s="185">
        <v>19.100000000000001</v>
      </c>
      <c r="E10" s="185">
        <v>20</v>
      </c>
      <c r="F10" s="185">
        <v>19.8</v>
      </c>
      <c r="G10" s="174">
        <v>5.1305064974089154E-2</v>
      </c>
      <c r="H10" s="174">
        <v>-1.0217138893968691E-2</v>
      </c>
      <c r="V10" s="113" t="s">
        <v>735</v>
      </c>
      <c r="W10" s="113">
        <v>25</v>
      </c>
    </row>
    <row r="11" spans="1:23" x14ac:dyDescent="0.25">
      <c r="B11" s="170" t="s">
        <v>259</v>
      </c>
      <c r="C11" s="171"/>
      <c r="D11" s="185">
        <v>19.399999999999999</v>
      </c>
      <c r="E11" s="185">
        <v>19.899999999999999</v>
      </c>
      <c r="F11" s="185">
        <v>20.2</v>
      </c>
      <c r="G11" s="174">
        <v>2.7122760507440002E-2</v>
      </c>
      <c r="H11" s="174">
        <v>1.186616534683238E-2</v>
      </c>
      <c r="V11" s="113" t="s">
        <v>741</v>
      </c>
      <c r="W11" s="113">
        <v>26</v>
      </c>
    </row>
    <row r="12" spans="1:23" x14ac:dyDescent="0.25">
      <c r="B12" s="170" t="s">
        <v>260</v>
      </c>
      <c r="C12" s="171"/>
      <c r="D12" s="185">
        <v>21.3</v>
      </c>
      <c r="E12" s="185">
        <v>21.8</v>
      </c>
      <c r="F12" s="185">
        <v>21.7</v>
      </c>
      <c r="G12" s="174">
        <v>2.3876296587079127E-2</v>
      </c>
      <c r="H12" s="174">
        <v>-5.7083132668881431E-3</v>
      </c>
      <c r="V12" s="113" t="s">
        <v>742</v>
      </c>
      <c r="W12" s="113">
        <v>27</v>
      </c>
    </row>
    <row r="13" spans="1:23" x14ac:dyDescent="0.25">
      <c r="B13" s="170" t="s">
        <v>261</v>
      </c>
      <c r="C13" s="171"/>
      <c r="D13" s="185">
        <v>22.7</v>
      </c>
      <c r="E13" s="185">
        <v>23.3</v>
      </c>
      <c r="F13" s="185">
        <v>23.3</v>
      </c>
      <c r="G13" s="174">
        <v>2.749829492502287E-2</v>
      </c>
      <c r="H13" s="174">
        <v>-3.3437218633470822E-3</v>
      </c>
      <c r="V13" s="113" t="s">
        <v>200</v>
      </c>
      <c r="W13" s="113">
        <v>28</v>
      </c>
    </row>
    <row r="14" spans="1:23" x14ac:dyDescent="0.25">
      <c r="B14" s="170" t="s">
        <v>262</v>
      </c>
      <c r="C14" s="171"/>
      <c r="D14" s="185">
        <v>21.4</v>
      </c>
      <c r="E14" s="185">
        <v>21.5</v>
      </c>
      <c r="F14" s="185">
        <v>21.5</v>
      </c>
      <c r="G14" s="174">
        <v>4.5113452542320243E-3</v>
      </c>
      <c r="H14" s="174">
        <v>-2.0115025394483732E-3</v>
      </c>
    </row>
    <row r="15" spans="1:23" x14ac:dyDescent="0.25">
      <c r="B15" s="170" t="s">
        <v>263</v>
      </c>
      <c r="C15" s="171"/>
      <c r="D15" s="185">
        <v>16.899999999999999</v>
      </c>
      <c r="E15" s="185">
        <v>17.3</v>
      </c>
      <c r="F15" s="185">
        <v>17.3</v>
      </c>
      <c r="G15" s="174">
        <v>2.4766746845294563E-2</v>
      </c>
      <c r="H15" s="174">
        <v>1.0937120589336047E-3</v>
      </c>
    </row>
    <row r="16" spans="1:23" x14ac:dyDescent="0.25">
      <c r="B16" s="170" t="s">
        <v>264</v>
      </c>
      <c r="C16" s="40"/>
      <c r="D16" s="185">
        <v>15.1</v>
      </c>
      <c r="E16" s="185">
        <v>15.6</v>
      </c>
      <c r="F16" s="185">
        <v>15.7</v>
      </c>
      <c r="G16" s="174">
        <v>3.5711167517317621E-2</v>
      </c>
      <c r="H16" s="174">
        <v>2.3087229441696167E-3</v>
      </c>
    </row>
    <row r="17" spans="2:8" x14ac:dyDescent="0.25">
      <c r="B17" s="170" t="s">
        <v>265</v>
      </c>
      <c r="C17" s="186"/>
      <c r="D17" s="185">
        <v>19.7</v>
      </c>
      <c r="E17" s="185">
        <v>20</v>
      </c>
      <c r="F17" s="185">
        <v>19.899999999999999</v>
      </c>
      <c r="G17" s="174">
        <v>1.8017156287696512E-2</v>
      </c>
      <c r="H17" s="174">
        <v>-3.9383471936768055E-3</v>
      </c>
    </row>
    <row r="18" spans="2:8" x14ac:dyDescent="0.25">
      <c r="B18" s="170" t="s">
        <v>266</v>
      </c>
      <c r="C18" s="186">
        <v>2</v>
      </c>
      <c r="D18" s="185">
        <v>14.5</v>
      </c>
      <c r="E18" s="185">
        <v>14.1</v>
      </c>
      <c r="F18" s="185">
        <v>14</v>
      </c>
      <c r="G18" s="174">
        <v>-3.0852339609937274E-2</v>
      </c>
      <c r="H18" s="174">
        <v>-5.3584423580269602E-3</v>
      </c>
    </row>
    <row r="19" spans="2:8" x14ac:dyDescent="0.25">
      <c r="B19" s="170" t="s">
        <v>267</v>
      </c>
      <c r="C19" s="186"/>
      <c r="D19" s="185">
        <v>17.7</v>
      </c>
      <c r="E19" s="185">
        <v>18</v>
      </c>
      <c r="F19" s="185">
        <v>20.100000000000001</v>
      </c>
      <c r="G19" s="174">
        <v>1.5440735983392351E-2</v>
      </c>
      <c r="H19" s="174">
        <v>0.11469074416264435</v>
      </c>
    </row>
    <row r="20" spans="2:8" x14ac:dyDescent="0.25">
      <c r="B20" s="170" t="s">
        <v>268</v>
      </c>
      <c r="C20" s="40"/>
      <c r="D20" s="185">
        <v>15.8</v>
      </c>
      <c r="E20" s="185">
        <v>17.2</v>
      </c>
      <c r="F20" s="185">
        <v>17.100000000000001</v>
      </c>
      <c r="G20" s="174">
        <v>8.9102346982946612E-2</v>
      </c>
      <c r="H20" s="174">
        <v>-8.099027881968035E-3</v>
      </c>
    </row>
    <row r="21" spans="2:8" x14ac:dyDescent="0.25">
      <c r="B21" s="170" t="s">
        <v>269</v>
      </c>
      <c r="C21" s="40"/>
      <c r="D21" s="185">
        <v>19.600000000000001</v>
      </c>
      <c r="E21" s="185">
        <v>19.8</v>
      </c>
      <c r="F21" s="185">
        <v>19.8</v>
      </c>
      <c r="G21" s="174">
        <v>1.1441159094722098E-2</v>
      </c>
      <c r="H21" s="174">
        <v>-1.187193125467223E-3</v>
      </c>
    </row>
    <row r="22" spans="2:8" x14ac:dyDescent="0.25">
      <c r="B22" s="170" t="s">
        <v>270</v>
      </c>
      <c r="C22" s="40"/>
      <c r="D22" s="185">
        <v>20.8</v>
      </c>
      <c r="E22" s="185">
        <v>21.4</v>
      </c>
      <c r="F22" s="185">
        <v>21.4</v>
      </c>
      <c r="G22" s="174">
        <v>3.1490990616660053E-2</v>
      </c>
      <c r="H22" s="174">
        <v>-4.2109264817047354E-4</v>
      </c>
    </row>
    <row r="23" spans="2:8" x14ac:dyDescent="0.25">
      <c r="B23" s="170" t="s">
        <v>271</v>
      </c>
      <c r="C23" s="40"/>
      <c r="D23" s="185">
        <v>19.2</v>
      </c>
      <c r="E23" s="185">
        <v>22.3</v>
      </c>
      <c r="F23" s="185">
        <v>22.2</v>
      </c>
      <c r="G23" s="174">
        <v>0.15841685805045413</v>
      </c>
      <c r="H23" s="174">
        <v>-2.4222841060769218E-3</v>
      </c>
    </row>
    <row r="24" spans="2:8" x14ac:dyDescent="0.25">
      <c r="B24" s="170" t="s">
        <v>272</v>
      </c>
      <c r="C24" s="40"/>
      <c r="D24" s="185">
        <v>20.3</v>
      </c>
      <c r="E24" s="185">
        <v>20.7</v>
      </c>
      <c r="F24" s="185">
        <v>20.5</v>
      </c>
      <c r="G24" s="174">
        <v>1.9157895659545288E-2</v>
      </c>
      <c r="H24" s="174">
        <v>-5.3428682388443338E-3</v>
      </c>
    </row>
    <row r="25" spans="2:8" x14ac:dyDescent="0.25">
      <c r="B25" s="170" t="s">
        <v>273</v>
      </c>
      <c r="C25" s="40"/>
      <c r="D25" s="185">
        <v>23.2</v>
      </c>
      <c r="E25" s="185">
        <v>23.5</v>
      </c>
      <c r="F25" s="185">
        <v>23.4</v>
      </c>
      <c r="G25" s="174">
        <v>1.3392401829710243E-2</v>
      </c>
      <c r="H25" s="174">
        <v>-4.2636850384248914E-3</v>
      </c>
    </row>
    <row r="26" spans="2:8" x14ac:dyDescent="0.25">
      <c r="B26" s="170" t="s">
        <v>274</v>
      </c>
      <c r="C26" s="40"/>
      <c r="D26" s="185">
        <v>24.4</v>
      </c>
      <c r="E26" s="185">
        <v>24.3</v>
      </c>
      <c r="F26" s="185">
        <v>24.3</v>
      </c>
      <c r="G26" s="174">
        <v>-1.8407601802791218E-3</v>
      </c>
      <c r="H26" s="174">
        <v>7.1884087109364003E-4</v>
      </c>
    </row>
    <row r="27" spans="2:8" x14ac:dyDescent="0.25">
      <c r="B27" s="170" t="s">
        <v>275</v>
      </c>
      <c r="C27" s="40"/>
      <c r="D27" s="185">
        <v>16.2</v>
      </c>
      <c r="E27" s="185">
        <v>20.6</v>
      </c>
      <c r="F27" s="185">
        <v>20.3</v>
      </c>
      <c r="G27" s="174">
        <v>0.26596390328824682</v>
      </c>
      <c r="H27" s="174">
        <v>-1.1386198994492891E-2</v>
      </c>
    </row>
    <row r="28" spans="2:8" x14ac:dyDescent="0.25">
      <c r="B28" s="170" t="s">
        <v>276</v>
      </c>
      <c r="C28" s="40"/>
      <c r="D28" s="185">
        <v>16.5</v>
      </c>
      <c r="E28" s="185">
        <v>16.600000000000001</v>
      </c>
      <c r="F28" s="185">
        <v>16.600000000000001</v>
      </c>
      <c r="G28" s="174">
        <v>8.8695419087907457E-3</v>
      </c>
      <c r="H28" s="174">
        <v>-3.3444691823329986E-3</v>
      </c>
    </row>
    <row r="29" spans="2:8" x14ac:dyDescent="0.25">
      <c r="B29" s="170" t="s">
        <v>277</v>
      </c>
      <c r="C29" s="40"/>
      <c r="D29" s="185">
        <v>17.399999999999999</v>
      </c>
      <c r="E29" s="185">
        <v>18.399999999999999</v>
      </c>
      <c r="F29" s="185">
        <v>18.3</v>
      </c>
      <c r="G29" s="174">
        <v>5.5038663771175056E-2</v>
      </c>
      <c r="H29" s="174">
        <v>-3.2255618468488567E-3</v>
      </c>
    </row>
    <row r="30" spans="2:8" x14ac:dyDescent="0.25">
      <c r="B30" s="170" t="s">
        <v>278</v>
      </c>
      <c r="C30" s="40"/>
      <c r="D30" s="185">
        <v>10</v>
      </c>
      <c r="E30" s="185">
        <v>10.199999999999999</v>
      </c>
      <c r="F30" s="185">
        <v>10.1</v>
      </c>
      <c r="G30" s="174">
        <v>2.1552828997027484E-2</v>
      </c>
      <c r="H30" s="174">
        <v>-2.725757574512877E-3</v>
      </c>
    </row>
    <row r="31" spans="2:8" x14ac:dyDescent="0.25">
      <c r="B31" s="170" t="s">
        <v>279</v>
      </c>
      <c r="C31" s="40"/>
      <c r="D31" s="185">
        <v>6.7</v>
      </c>
      <c r="E31" s="185">
        <v>6.8</v>
      </c>
      <c r="F31" s="185">
        <v>6.7</v>
      </c>
      <c r="G31" s="174">
        <v>1.6831761801052059E-2</v>
      </c>
      <c r="H31" s="174">
        <v>-4.6276245873895228E-3</v>
      </c>
    </row>
    <row r="32" spans="2:8" x14ac:dyDescent="0.25">
      <c r="B32" s="170" t="s">
        <v>280</v>
      </c>
      <c r="C32" s="40"/>
      <c r="D32" s="185">
        <v>9.8000000000000007</v>
      </c>
      <c r="E32" s="185">
        <v>9.9</v>
      </c>
      <c r="F32" s="185">
        <v>9.9</v>
      </c>
      <c r="G32" s="174">
        <v>1.5827436193207367E-2</v>
      </c>
      <c r="H32" s="174">
        <v>-9.1265127472722751E-3</v>
      </c>
    </row>
    <row r="33" spans="1:11" x14ac:dyDescent="0.25">
      <c r="B33" s="170" t="s">
        <v>281</v>
      </c>
      <c r="C33" s="40"/>
      <c r="D33" s="185">
        <v>12.7</v>
      </c>
      <c r="E33" s="185">
        <v>13.1</v>
      </c>
      <c r="F33" s="185">
        <v>13.1</v>
      </c>
      <c r="G33" s="174">
        <v>3.8315480661344825E-2</v>
      </c>
      <c r="H33" s="174">
        <v>-1.9223358387951972E-3</v>
      </c>
    </row>
    <row r="34" spans="1:11" x14ac:dyDescent="0.25">
      <c r="B34" s="170" t="s">
        <v>282</v>
      </c>
      <c r="C34" s="40"/>
      <c r="D34" s="185">
        <v>14</v>
      </c>
      <c r="E34" s="185">
        <v>14.1</v>
      </c>
      <c r="F34" s="185">
        <v>14.1</v>
      </c>
      <c r="G34" s="174">
        <v>3.5306688334670877E-3</v>
      </c>
      <c r="H34" s="174">
        <v>-5.411018626372277E-4</v>
      </c>
    </row>
    <row r="35" spans="1:11" x14ac:dyDescent="0.25">
      <c r="B35" s="170" t="s">
        <v>283</v>
      </c>
      <c r="C35" s="40"/>
      <c r="D35" s="185">
        <v>13</v>
      </c>
      <c r="E35" s="185">
        <v>13.5</v>
      </c>
      <c r="F35" s="185">
        <v>13.4</v>
      </c>
      <c r="G35" s="174">
        <v>3.4332916943464298E-2</v>
      </c>
      <c r="H35" s="174">
        <v>-9.1987008972060913E-3</v>
      </c>
    </row>
    <row r="36" spans="1:11" x14ac:dyDescent="0.25">
      <c r="B36" s="170" t="s">
        <v>284</v>
      </c>
      <c r="C36" s="40"/>
      <c r="D36" s="185">
        <v>22.5</v>
      </c>
      <c r="E36" s="185">
        <v>23.2</v>
      </c>
      <c r="F36" s="185">
        <v>23.1</v>
      </c>
      <c r="G36" s="174">
        <v>3.1478758974877508E-2</v>
      </c>
      <c r="H36" s="174">
        <v>-5.6562678071473416E-3</v>
      </c>
    </row>
    <row r="37" spans="1:11" x14ac:dyDescent="0.25">
      <c r="B37" s="170" t="s">
        <v>285</v>
      </c>
      <c r="C37" s="40"/>
      <c r="D37" s="185">
        <v>21.9</v>
      </c>
      <c r="E37" s="185">
        <v>22.5</v>
      </c>
      <c r="F37" s="185">
        <v>22.4</v>
      </c>
      <c r="G37" s="174">
        <v>2.4993654450363501E-2</v>
      </c>
      <c r="H37" s="174">
        <v>-3.5746206187037277E-3</v>
      </c>
    </row>
    <row r="38" spans="1:11" x14ac:dyDescent="0.25">
      <c r="B38" s="170" t="s">
        <v>286</v>
      </c>
      <c r="C38" s="40"/>
      <c r="D38" s="185">
        <v>29.2</v>
      </c>
      <c r="E38" s="185">
        <v>29.9</v>
      </c>
      <c r="F38" s="185">
        <v>29.7</v>
      </c>
      <c r="G38" s="174">
        <v>2.6825390002482852E-2</v>
      </c>
      <c r="H38" s="174">
        <v>-6.8396211529638817E-3</v>
      </c>
    </row>
    <row r="39" spans="1:11" x14ac:dyDescent="0.25">
      <c r="B39" s="170" t="s">
        <v>287</v>
      </c>
      <c r="C39" s="40"/>
      <c r="D39" s="185">
        <v>17.8</v>
      </c>
      <c r="E39" s="185">
        <v>18.399999999999999</v>
      </c>
      <c r="F39" s="185">
        <v>18.100000000000001</v>
      </c>
      <c r="G39" s="174">
        <v>3.803415314950187E-2</v>
      </c>
      <c r="H39" s="174">
        <v>-2.0253411524489118E-2</v>
      </c>
    </row>
    <row r="40" spans="1:11" x14ac:dyDescent="0.25">
      <c r="B40" s="170" t="s">
        <v>743</v>
      </c>
      <c r="C40" s="40"/>
      <c r="D40" s="185">
        <v>24</v>
      </c>
      <c r="E40" s="185">
        <v>24.5</v>
      </c>
      <c r="F40" s="185">
        <v>24.2</v>
      </c>
      <c r="G40" s="174">
        <v>1.8491220233491257E-2</v>
      </c>
      <c r="H40" s="174">
        <v>-1.1135207382010681E-2</v>
      </c>
    </row>
    <row r="41" spans="1:11" x14ac:dyDescent="0.25">
      <c r="B41" s="170" t="s">
        <v>744</v>
      </c>
      <c r="C41" s="40"/>
      <c r="D41" s="185">
        <v>36.6</v>
      </c>
      <c r="E41" s="185">
        <v>37.6</v>
      </c>
      <c r="F41" s="185">
        <v>37.5</v>
      </c>
      <c r="G41" s="174">
        <v>2.6632861990608658E-2</v>
      </c>
      <c r="H41" s="174">
        <v>-3.0396711922603403E-3</v>
      </c>
    </row>
    <row r="42" spans="1:11" x14ac:dyDescent="0.25">
      <c r="B42" s="170" t="s">
        <v>745</v>
      </c>
      <c r="C42" s="40"/>
      <c r="D42" s="185">
        <v>37.6</v>
      </c>
      <c r="E42" s="185">
        <v>38.799999999999997</v>
      </c>
      <c r="F42" s="185" t="s">
        <v>192</v>
      </c>
      <c r="G42" s="174">
        <v>3.2497810883540312E-2</v>
      </c>
      <c r="H42" s="174" t="s">
        <v>192</v>
      </c>
    </row>
    <row r="43" spans="1:11" x14ac:dyDescent="0.25">
      <c r="B43" s="170" t="s">
        <v>746</v>
      </c>
      <c r="C43" s="40"/>
      <c r="D43" s="185">
        <v>22.8</v>
      </c>
      <c r="E43" s="185" t="s">
        <v>192</v>
      </c>
      <c r="F43" s="185" t="s">
        <v>192</v>
      </c>
      <c r="G43" s="174" t="s">
        <v>192</v>
      </c>
      <c r="H43" s="174" t="s">
        <v>192</v>
      </c>
    </row>
    <row r="44" spans="1:11" x14ac:dyDescent="0.25">
      <c r="A44" s="177"/>
      <c r="B44" s="178"/>
      <c r="C44" s="179"/>
      <c r="D44" s="180"/>
      <c r="E44" s="180"/>
      <c r="F44" s="178"/>
      <c r="G44" s="180"/>
      <c r="H44" s="180"/>
    </row>
    <row r="45" spans="1:11" s="1" customFormat="1" ht="13.5" customHeight="1" x14ac:dyDescent="0.2">
      <c r="A45" s="181">
        <v>1</v>
      </c>
      <c r="B45" s="255" t="s">
        <v>749</v>
      </c>
      <c r="C45" s="255"/>
      <c r="D45" s="255"/>
      <c r="E45" s="255"/>
      <c r="F45" s="255"/>
      <c r="G45" s="255"/>
      <c r="H45" s="255"/>
      <c r="K45" s="1">
        <v>50</v>
      </c>
    </row>
    <row r="46" spans="1:11" s="1" customFormat="1" ht="30" customHeight="1" x14ac:dyDescent="0.2">
      <c r="B46" s="243" t="s">
        <v>750</v>
      </c>
      <c r="C46" s="243"/>
      <c r="D46" s="243"/>
      <c r="E46" s="243"/>
      <c r="F46" s="243"/>
      <c r="G46" s="243"/>
      <c r="H46" s="243"/>
      <c r="K46" s="1">
        <v>51</v>
      </c>
    </row>
    <row r="47" spans="1:11" ht="38.25" customHeight="1" x14ac:dyDescent="0.25">
      <c r="A47" s="181">
        <v>2</v>
      </c>
      <c r="B47" s="243" t="s">
        <v>751</v>
      </c>
      <c r="C47" s="243"/>
      <c r="D47" s="243"/>
      <c r="E47" s="243"/>
      <c r="F47" s="243"/>
      <c r="G47" s="243"/>
      <c r="H47" s="243"/>
      <c r="K47" s="113">
        <v>52</v>
      </c>
    </row>
    <row r="48" spans="1:11" x14ac:dyDescent="0.25">
      <c r="B48" s="9" t="s">
        <v>192</v>
      </c>
      <c r="C48" s="9"/>
      <c r="D48" s="9"/>
      <c r="E48" s="9"/>
      <c r="F48" s="9"/>
      <c r="G48" s="9"/>
      <c r="H48" s="9"/>
    </row>
    <row r="50" spans="1:17" s="1" customFormat="1" ht="14.45" customHeight="1" x14ac:dyDescent="0.25">
      <c r="A50" s="244" t="s">
        <v>741</v>
      </c>
      <c r="B50" s="244"/>
      <c r="C50" s="244"/>
      <c r="D50" s="244"/>
      <c r="E50" s="244"/>
      <c r="F50" s="244"/>
      <c r="G50" s="244"/>
      <c r="H50" s="244"/>
      <c r="K50" s="113">
        <v>46</v>
      </c>
      <c r="L50" s="1">
        <v>24</v>
      </c>
      <c r="M50" s="1">
        <v>26</v>
      </c>
    </row>
    <row r="51" spans="1:17" s="1" customFormat="1" x14ac:dyDescent="0.25">
      <c r="B51" s="187"/>
      <c r="C51" s="187"/>
      <c r="D51" s="188"/>
      <c r="E51" s="188"/>
      <c r="F51" s="188"/>
      <c r="G51" s="188"/>
      <c r="H51" s="188"/>
      <c r="K51" s="113"/>
    </row>
    <row r="52" spans="1:17" ht="17.45" customHeight="1" x14ac:dyDescent="0.35">
      <c r="A52" s="240" t="s">
        <v>732</v>
      </c>
      <c r="B52" s="240"/>
      <c r="C52" s="240"/>
      <c r="D52" s="240" t="s">
        <v>733</v>
      </c>
      <c r="E52" s="240"/>
      <c r="F52" s="240"/>
      <c r="G52" s="240" t="s">
        <v>734</v>
      </c>
      <c r="H52" s="240"/>
      <c r="K52" s="113">
        <v>47</v>
      </c>
      <c r="L52" s="113">
        <v>38</v>
      </c>
      <c r="M52" s="113">
        <v>39</v>
      </c>
    </row>
    <row r="53" spans="1:17" ht="17.25" customHeight="1" x14ac:dyDescent="0.25">
      <c r="A53" s="238"/>
      <c r="B53" s="238"/>
      <c r="C53" s="238"/>
      <c r="D53" s="169" t="s">
        <v>736</v>
      </c>
      <c r="E53" s="169" t="s">
        <v>737</v>
      </c>
      <c r="F53" s="169" t="s">
        <v>738</v>
      </c>
      <c r="G53" s="169" t="s">
        <v>739</v>
      </c>
      <c r="H53" s="169" t="s">
        <v>740</v>
      </c>
      <c r="K53" s="113">
        <v>40</v>
      </c>
      <c r="L53" s="113">
        <v>41</v>
      </c>
      <c r="M53" s="113">
        <v>42</v>
      </c>
      <c r="N53" s="113">
        <v>43</v>
      </c>
      <c r="O53" s="113">
        <v>44</v>
      </c>
      <c r="P53" s="113">
        <v>45</v>
      </c>
      <c r="Q53" s="113">
        <v>48</v>
      </c>
    </row>
    <row r="54" spans="1:17" x14ac:dyDescent="0.25">
      <c r="B54" s="170" t="s">
        <v>254</v>
      </c>
      <c r="C54" s="171"/>
      <c r="D54" s="185">
        <v>8.6</v>
      </c>
      <c r="E54" s="185">
        <v>9.6</v>
      </c>
      <c r="F54" s="185">
        <v>9.6</v>
      </c>
      <c r="G54" s="174">
        <v>0.11276372710797533</v>
      </c>
      <c r="H54" s="174">
        <v>-2.7961998670253951E-3</v>
      </c>
    </row>
    <row r="55" spans="1:17" x14ac:dyDescent="0.25">
      <c r="B55" s="170" t="s">
        <v>255</v>
      </c>
      <c r="C55" s="171"/>
      <c r="D55" s="185">
        <v>10.199999999999999</v>
      </c>
      <c r="E55" s="185">
        <v>10.9</v>
      </c>
      <c r="F55" s="185">
        <v>10.8</v>
      </c>
      <c r="G55" s="174">
        <v>6.5075035743277221E-2</v>
      </c>
      <c r="H55" s="174">
        <v>-3.6606352652674978E-3</v>
      </c>
    </row>
    <row r="56" spans="1:17" x14ac:dyDescent="0.25">
      <c r="B56" s="170" t="s">
        <v>256</v>
      </c>
      <c r="C56" s="171"/>
      <c r="D56" s="185">
        <v>13.3</v>
      </c>
      <c r="E56" s="185">
        <v>13.8</v>
      </c>
      <c r="F56" s="185">
        <v>13.9</v>
      </c>
      <c r="G56" s="174">
        <v>3.2747884643323122E-2</v>
      </c>
      <c r="H56" s="174">
        <v>5.8625333237611876E-3</v>
      </c>
    </row>
    <row r="57" spans="1:17" x14ac:dyDescent="0.25">
      <c r="B57" s="170" t="s">
        <v>257</v>
      </c>
      <c r="C57" s="171"/>
      <c r="D57" s="185">
        <v>13.4</v>
      </c>
      <c r="E57" s="185">
        <v>14.3</v>
      </c>
      <c r="F57" s="185">
        <v>14.2</v>
      </c>
      <c r="G57" s="174">
        <v>6.0554464188608659E-2</v>
      </c>
      <c r="H57" s="174">
        <v>-4.537473309242035E-3</v>
      </c>
    </row>
    <row r="58" spans="1:17" x14ac:dyDescent="0.25">
      <c r="B58" s="170" t="s">
        <v>258</v>
      </c>
      <c r="C58" s="171"/>
      <c r="D58" s="185">
        <v>15.8</v>
      </c>
      <c r="E58" s="185">
        <v>16.399999999999999</v>
      </c>
      <c r="F58" s="185">
        <v>16.100000000000001</v>
      </c>
      <c r="G58" s="174">
        <v>3.8773820378005475E-2</v>
      </c>
      <c r="H58" s="174">
        <v>-1.3714755497911235E-2</v>
      </c>
    </row>
    <row r="59" spans="1:17" x14ac:dyDescent="0.25">
      <c r="B59" s="170" t="s">
        <v>259</v>
      </c>
      <c r="C59" s="171"/>
      <c r="D59" s="185">
        <v>14.1</v>
      </c>
      <c r="E59" s="185">
        <v>14.3</v>
      </c>
      <c r="F59" s="185">
        <v>14.3</v>
      </c>
      <c r="G59" s="174">
        <v>1.9963837466369982E-2</v>
      </c>
      <c r="H59" s="174">
        <v>-2.6692070726662687E-3</v>
      </c>
    </row>
    <row r="60" spans="1:17" x14ac:dyDescent="0.25">
      <c r="B60" s="170" t="s">
        <v>260</v>
      </c>
      <c r="C60" s="171"/>
      <c r="D60" s="185">
        <v>14.9</v>
      </c>
      <c r="E60" s="185">
        <v>15.2</v>
      </c>
      <c r="F60" s="185">
        <v>15.1</v>
      </c>
      <c r="G60" s="174">
        <v>2.1710308018044966E-2</v>
      </c>
      <c r="H60" s="174">
        <v>-8.8097432506520912E-3</v>
      </c>
    </row>
    <row r="61" spans="1:17" x14ac:dyDescent="0.25">
      <c r="B61" s="170" t="s">
        <v>261</v>
      </c>
      <c r="C61" s="171"/>
      <c r="D61" s="185">
        <v>17.399999999999999</v>
      </c>
      <c r="E61" s="185">
        <v>17.899999999999999</v>
      </c>
      <c r="F61" s="185">
        <v>17.8</v>
      </c>
      <c r="G61" s="174">
        <v>2.7001600669714687E-2</v>
      </c>
      <c r="H61" s="174">
        <v>-5.4790582919311825E-3</v>
      </c>
    </row>
    <row r="62" spans="1:17" x14ac:dyDescent="0.25">
      <c r="B62" s="170" t="s">
        <v>262</v>
      </c>
      <c r="C62" s="171"/>
      <c r="D62" s="185">
        <v>14.1</v>
      </c>
      <c r="E62" s="185">
        <v>14.2</v>
      </c>
      <c r="F62" s="185">
        <v>14.1</v>
      </c>
      <c r="G62" s="174">
        <v>1.9454343040432587E-3</v>
      </c>
      <c r="H62" s="174">
        <v>-4.0028362965133235E-3</v>
      </c>
    </row>
    <row r="63" spans="1:17" x14ac:dyDescent="0.25">
      <c r="B63" s="170" t="s">
        <v>263</v>
      </c>
      <c r="C63" s="171"/>
      <c r="D63" s="185">
        <v>10.5</v>
      </c>
      <c r="E63" s="185">
        <v>10.9</v>
      </c>
      <c r="F63" s="185">
        <v>10.8</v>
      </c>
      <c r="G63" s="174">
        <v>3.1670606456521089E-2</v>
      </c>
      <c r="H63" s="174">
        <v>-8.9584203060734113E-3</v>
      </c>
    </row>
    <row r="64" spans="1:17" x14ac:dyDescent="0.25">
      <c r="B64" s="170" t="s">
        <v>264</v>
      </c>
      <c r="C64" s="40"/>
      <c r="D64" s="185">
        <v>10.3</v>
      </c>
      <c r="E64" s="185">
        <v>10.3</v>
      </c>
      <c r="F64" s="185">
        <v>10.3</v>
      </c>
      <c r="G64" s="174">
        <v>-1.9390829915736374E-3</v>
      </c>
      <c r="H64" s="174">
        <v>-4.095336027120644E-3</v>
      </c>
    </row>
    <row r="65" spans="2:8" x14ac:dyDescent="0.25">
      <c r="B65" s="170" t="s">
        <v>265</v>
      </c>
      <c r="C65" s="40"/>
      <c r="D65" s="185">
        <v>12</v>
      </c>
      <c r="E65" s="185">
        <v>12.1</v>
      </c>
      <c r="F65" s="185">
        <v>12</v>
      </c>
      <c r="G65" s="174">
        <v>1.087817685297976E-2</v>
      </c>
      <c r="H65" s="174">
        <v>-6.6878204877897085E-3</v>
      </c>
    </row>
    <row r="66" spans="2:8" x14ac:dyDescent="0.25">
      <c r="B66" s="170" t="s">
        <v>266</v>
      </c>
      <c r="C66" s="40"/>
      <c r="D66" s="185">
        <v>11.1</v>
      </c>
      <c r="E66" s="185">
        <v>11.2</v>
      </c>
      <c r="F66" s="185">
        <v>11.1</v>
      </c>
      <c r="G66" s="174">
        <v>8.0404713828958752E-3</v>
      </c>
      <c r="H66" s="174">
        <v>-7.2162125797758936E-3</v>
      </c>
    </row>
    <row r="67" spans="2:8" x14ac:dyDescent="0.25">
      <c r="B67" s="170" t="s">
        <v>267</v>
      </c>
      <c r="C67" s="186"/>
      <c r="D67" s="185">
        <v>12.6</v>
      </c>
      <c r="E67" s="185">
        <v>12.8</v>
      </c>
      <c r="F67" s="185">
        <v>12.7</v>
      </c>
      <c r="G67" s="174">
        <v>1.3883540170618991E-2</v>
      </c>
      <c r="H67" s="174">
        <v>-7.3489063527394372E-3</v>
      </c>
    </row>
    <row r="68" spans="2:8" x14ac:dyDescent="0.25">
      <c r="B68" s="170" t="s">
        <v>268</v>
      </c>
      <c r="C68" s="40"/>
      <c r="D68" s="185">
        <v>13.5</v>
      </c>
      <c r="E68" s="185">
        <v>13.8</v>
      </c>
      <c r="F68" s="185">
        <v>13.6</v>
      </c>
      <c r="G68" s="174">
        <v>2.2052188753206137E-2</v>
      </c>
      <c r="H68" s="174">
        <v>-1.0755266748139536E-2</v>
      </c>
    </row>
    <row r="69" spans="2:8" x14ac:dyDescent="0.25">
      <c r="B69" s="170" t="s">
        <v>269</v>
      </c>
      <c r="C69" s="40"/>
      <c r="D69" s="185">
        <v>14.8</v>
      </c>
      <c r="E69" s="185">
        <v>14.9</v>
      </c>
      <c r="F69" s="185">
        <v>14.8</v>
      </c>
      <c r="G69" s="174">
        <v>6.8071597769518988E-3</v>
      </c>
      <c r="H69" s="174">
        <v>-5.7632071995544765E-3</v>
      </c>
    </row>
    <row r="70" spans="2:8" x14ac:dyDescent="0.25">
      <c r="B70" s="170" t="s">
        <v>270</v>
      </c>
      <c r="C70" s="40"/>
      <c r="D70" s="185">
        <v>17.5</v>
      </c>
      <c r="E70" s="185">
        <v>17.7</v>
      </c>
      <c r="F70" s="185">
        <v>17.7</v>
      </c>
      <c r="G70" s="174">
        <v>1.2564381831008831E-2</v>
      </c>
      <c r="H70" s="174">
        <v>-5.3815819115876629E-4</v>
      </c>
    </row>
    <row r="71" spans="2:8" x14ac:dyDescent="0.25">
      <c r="B71" s="170" t="s">
        <v>271</v>
      </c>
      <c r="C71" s="40"/>
      <c r="D71" s="185">
        <v>14</v>
      </c>
      <c r="E71" s="185">
        <v>14</v>
      </c>
      <c r="F71" s="185">
        <v>13.9</v>
      </c>
      <c r="G71" s="174">
        <v>-4.4023173434707408E-3</v>
      </c>
      <c r="H71" s="174">
        <v>-4.275686692955416E-3</v>
      </c>
    </row>
    <row r="72" spans="2:8" x14ac:dyDescent="0.25">
      <c r="B72" s="170" t="s">
        <v>272</v>
      </c>
      <c r="C72" s="40"/>
      <c r="D72" s="185">
        <v>16.100000000000001</v>
      </c>
      <c r="E72" s="185">
        <v>16.3</v>
      </c>
      <c r="F72" s="185">
        <v>16.2</v>
      </c>
      <c r="G72" s="174">
        <v>1.2187646912059424E-2</v>
      </c>
      <c r="H72" s="174">
        <v>-7.2020798063331393E-3</v>
      </c>
    </row>
    <row r="73" spans="2:8" x14ac:dyDescent="0.25">
      <c r="B73" s="170" t="s">
        <v>273</v>
      </c>
      <c r="C73" s="40"/>
      <c r="D73" s="185">
        <v>17</v>
      </c>
      <c r="E73" s="185">
        <v>17.100000000000001</v>
      </c>
      <c r="F73" s="185">
        <v>17</v>
      </c>
      <c r="G73" s="174">
        <v>7.5092857430951732E-3</v>
      </c>
      <c r="H73" s="174">
        <v>-6.207100733512938E-3</v>
      </c>
    </row>
    <row r="74" spans="2:8" x14ac:dyDescent="0.25">
      <c r="B74" s="170" t="s">
        <v>274</v>
      </c>
      <c r="C74" s="40"/>
      <c r="D74" s="185">
        <v>15.1</v>
      </c>
      <c r="E74" s="185">
        <v>15.1</v>
      </c>
      <c r="F74" s="185">
        <v>15.1</v>
      </c>
      <c r="G74" s="174">
        <v>-2.9694954708423538E-3</v>
      </c>
      <c r="H74" s="174">
        <v>-8.8416596603335673E-4</v>
      </c>
    </row>
    <row r="75" spans="2:8" x14ac:dyDescent="0.25">
      <c r="B75" s="170" t="s">
        <v>275</v>
      </c>
      <c r="C75" s="40"/>
      <c r="D75" s="185">
        <v>12.8</v>
      </c>
      <c r="E75" s="185">
        <v>13</v>
      </c>
      <c r="F75" s="185">
        <v>12.8</v>
      </c>
      <c r="G75" s="174">
        <v>1.5388648286498885E-2</v>
      </c>
      <c r="H75" s="174">
        <v>-1.892368545085088E-2</v>
      </c>
    </row>
    <row r="76" spans="2:8" x14ac:dyDescent="0.25">
      <c r="B76" s="170" t="s">
        <v>276</v>
      </c>
      <c r="C76" s="40"/>
      <c r="D76" s="185">
        <v>12.6</v>
      </c>
      <c r="E76" s="185">
        <v>12.7</v>
      </c>
      <c r="F76" s="185">
        <v>12.6</v>
      </c>
      <c r="G76" s="174">
        <v>4.3736251857147135E-3</v>
      </c>
      <c r="H76" s="174">
        <v>-4.4068037585914821E-3</v>
      </c>
    </row>
    <row r="77" spans="2:8" x14ac:dyDescent="0.25">
      <c r="B77" s="170" t="s">
        <v>277</v>
      </c>
      <c r="C77" s="40"/>
      <c r="D77" s="185">
        <v>12.9</v>
      </c>
      <c r="E77" s="185">
        <v>13</v>
      </c>
      <c r="F77" s="185">
        <v>12.9</v>
      </c>
      <c r="G77" s="174">
        <v>6.0480657926513803E-3</v>
      </c>
      <c r="H77" s="174">
        <v>-4.5367081914796659E-3</v>
      </c>
    </row>
    <row r="78" spans="2:8" x14ac:dyDescent="0.25">
      <c r="B78" s="170" t="s">
        <v>278</v>
      </c>
      <c r="C78" s="40"/>
      <c r="D78" s="185">
        <v>4.9000000000000004</v>
      </c>
      <c r="E78" s="185">
        <v>5</v>
      </c>
      <c r="F78" s="185">
        <v>4.9000000000000004</v>
      </c>
      <c r="G78" s="174">
        <v>1.1169327857300626E-2</v>
      </c>
      <c r="H78" s="174">
        <v>-5.4315772659981887E-3</v>
      </c>
    </row>
    <row r="79" spans="2:8" x14ac:dyDescent="0.25">
      <c r="B79" s="170" t="s">
        <v>279</v>
      </c>
      <c r="C79" s="40"/>
      <c r="D79" s="185">
        <v>5.4</v>
      </c>
      <c r="E79" s="185">
        <v>5.5</v>
      </c>
      <c r="F79" s="185">
        <v>5.5</v>
      </c>
      <c r="G79" s="174">
        <v>1.1902099405941335E-2</v>
      </c>
      <c r="H79" s="174">
        <v>-5.6991922593599975E-3</v>
      </c>
    </row>
    <row r="80" spans="2:8" x14ac:dyDescent="0.25">
      <c r="B80" s="170" t="s">
        <v>280</v>
      </c>
      <c r="C80" s="40"/>
      <c r="D80" s="185">
        <v>7.7</v>
      </c>
      <c r="E80" s="185">
        <v>7.8</v>
      </c>
      <c r="F80" s="185">
        <v>7.8</v>
      </c>
      <c r="G80" s="174">
        <v>1.4331664059611837E-2</v>
      </c>
      <c r="H80" s="174">
        <v>1.3321421999430427E-3</v>
      </c>
    </row>
    <row r="81" spans="1:13" x14ac:dyDescent="0.25">
      <c r="B81" s="170" t="s">
        <v>281</v>
      </c>
      <c r="C81" s="40"/>
      <c r="D81" s="185">
        <v>9.4</v>
      </c>
      <c r="E81" s="185">
        <v>9.6999999999999993</v>
      </c>
      <c r="F81" s="185">
        <v>9.6</v>
      </c>
      <c r="G81" s="174">
        <v>2.9638905124496073E-2</v>
      </c>
      <c r="H81" s="174">
        <v>-5.4863575853486557E-3</v>
      </c>
    </row>
    <row r="82" spans="1:13" x14ac:dyDescent="0.25">
      <c r="B82" s="170" t="s">
        <v>282</v>
      </c>
      <c r="C82" s="40"/>
      <c r="D82" s="185">
        <v>9.8000000000000007</v>
      </c>
      <c r="E82" s="185">
        <v>9.8000000000000007</v>
      </c>
      <c r="F82" s="185">
        <v>9.8000000000000007</v>
      </c>
      <c r="G82" s="174">
        <v>1.640066218169256E-3</v>
      </c>
      <c r="H82" s="174">
        <v>-1.9788403867906368E-3</v>
      </c>
    </row>
    <row r="83" spans="1:13" x14ac:dyDescent="0.25">
      <c r="B83" s="170" t="s">
        <v>283</v>
      </c>
      <c r="C83" s="40"/>
      <c r="D83" s="185">
        <v>10.9</v>
      </c>
      <c r="E83" s="185">
        <v>11</v>
      </c>
      <c r="F83" s="185">
        <v>10.8</v>
      </c>
      <c r="G83" s="174">
        <v>1.1496890325465747E-2</v>
      </c>
      <c r="H83" s="174">
        <v>-1.1891998978362905E-2</v>
      </c>
    </row>
    <row r="84" spans="1:13" x14ac:dyDescent="0.25">
      <c r="B84" s="170" t="s">
        <v>284</v>
      </c>
      <c r="C84" s="40"/>
      <c r="D84" s="185">
        <v>16.899999999999999</v>
      </c>
      <c r="E84" s="185">
        <v>17.5</v>
      </c>
      <c r="F84" s="185">
        <v>17.3</v>
      </c>
      <c r="G84" s="174">
        <v>3.451272618396084E-2</v>
      </c>
      <c r="H84" s="174">
        <v>-8.8860719540500011E-3</v>
      </c>
    </row>
    <row r="85" spans="1:13" x14ac:dyDescent="0.25">
      <c r="B85" s="170" t="s">
        <v>285</v>
      </c>
      <c r="C85" s="40"/>
      <c r="D85" s="185">
        <v>17.600000000000001</v>
      </c>
      <c r="E85" s="185">
        <v>17.899999999999999</v>
      </c>
      <c r="F85" s="185">
        <v>17.8</v>
      </c>
      <c r="G85" s="174">
        <v>1.418297096853216E-2</v>
      </c>
      <c r="H85" s="174">
        <v>-5.9845998197887162E-3</v>
      </c>
    </row>
    <row r="86" spans="1:13" x14ac:dyDescent="0.25">
      <c r="B86" s="170" t="s">
        <v>286</v>
      </c>
      <c r="C86" s="40"/>
      <c r="D86" s="185">
        <v>21.6</v>
      </c>
      <c r="E86" s="185">
        <v>21.8</v>
      </c>
      <c r="F86" s="185">
        <v>21.5</v>
      </c>
      <c r="G86" s="174">
        <v>1.0609124097978651E-2</v>
      </c>
      <c r="H86" s="174">
        <v>-1.2269685934079178E-2</v>
      </c>
    </row>
    <row r="87" spans="1:13" x14ac:dyDescent="0.25">
      <c r="B87" s="170" t="s">
        <v>287</v>
      </c>
      <c r="C87" s="40"/>
      <c r="D87" s="185">
        <v>14.7</v>
      </c>
      <c r="E87" s="185">
        <v>15.2</v>
      </c>
      <c r="F87" s="185">
        <v>14.8</v>
      </c>
      <c r="G87" s="174">
        <v>3.8179728669112345E-2</v>
      </c>
      <c r="H87" s="174">
        <v>-2.5201151298803959E-2</v>
      </c>
    </row>
    <row r="88" spans="1:13" x14ac:dyDescent="0.25">
      <c r="B88" s="170" t="s">
        <v>743</v>
      </c>
      <c r="C88" s="40"/>
      <c r="D88" s="185">
        <v>17.5</v>
      </c>
      <c r="E88" s="185">
        <v>17.8</v>
      </c>
      <c r="F88" s="185">
        <v>17.600000000000001</v>
      </c>
      <c r="G88" s="174">
        <v>1.7103228478676069E-2</v>
      </c>
      <c r="H88" s="174">
        <v>-6.3568571695812315E-3</v>
      </c>
    </row>
    <row r="89" spans="1:13" x14ac:dyDescent="0.25">
      <c r="B89" s="170" t="s">
        <v>744</v>
      </c>
      <c r="C89" s="40"/>
      <c r="D89" s="185">
        <v>26.6</v>
      </c>
      <c r="E89" s="185">
        <v>27.2</v>
      </c>
      <c r="F89" s="185">
        <v>27.1</v>
      </c>
      <c r="G89" s="174">
        <v>2.3350737375165131E-2</v>
      </c>
      <c r="H89" s="174">
        <v>-4.7432496927375389E-3</v>
      </c>
    </row>
    <row r="90" spans="1:13" x14ac:dyDescent="0.25">
      <c r="B90" s="170" t="s">
        <v>745</v>
      </c>
      <c r="C90" s="40"/>
      <c r="D90" s="185">
        <v>18.600000000000001</v>
      </c>
      <c r="E90" s="185">
        <v>18.899999999999999</v>
      </c>
      <c r="F90" s="185" t="s">
        <v>192</v>
      </c>
      <c r="G90" s="174">
        <v>1.5789002173026478E-2</v>
      </c>
      <c r="H90" s="174" t="s">
        <v>192</v>
      </c>
    </row>
    <row r="91" spans="1:13" x14ac:dyDescent="0.25">
      <c r="B91" s="170" t="s">
        <v>746</v>
      </c>
      <c r="C91" s="40"/>
      <c r="D91" s="185">
        <v>18</v>
      </c>
      <c r="E91" s="185" t="s">
        <v>192</v>
      </c>
      <c r="F91" s="185" t="s">
        <v>192</v>
      </c>
      <c r="G91" s="174" t="s">
        <v>192</v>
      </c>
      <c r="H91" s="174" t="s">
        <v>192</v>
      </c>
    </row>
    <row r="92" spans="1:13" x14ac:dyDescent="0.25">
      <c r="A92" s="177"/>
      <c r="B92" s="178"/>
      <c r="C92" s="179"/>
      <c r="D92" s="180"/>
      <c r="E92" s="180"/>
      <c r="F92" s="178"/>
      <c r="G92" s="180"/>
      <c r="H92" s="180"/>
    </row>
    <row r="93" spans="1:13" s="1" customFormat="1" ht="14.25" customHeight="1" x14ac:dyDescent="0.25">
      <c r="A93" s="181">
        <v>1</v>
      </c>
      <c r="B93" s="1" t="s">
        <v>749</v>
      </c>
      <c r="K93" s="113">
        <v>50</v>
      </c>
    </row>
    <row r="96" spans="1:13" s="1" customFormat="1" ht="13.5" customHeight="1" x14ac:dyDescent="0.2">
      <c r="A96" s="244" t="s">
        <v>752</v>
      </c>
      <c r="B96" s="244"/>
      <c r="C96" s="244"/>
      <c r="D96" s="244"/>
      <c r="E96" s="244"/>
      <c r="F96" s="244"/>
      <c r="G96" s="244"/>
      <c r="H96" s="244"/>
      <c r="K96" s="1">
        <v>46</v>
      </c>
      <c r="L96" s="1">
        <v>24</v>
      </c>
      <c r="M96" s="1">
        <v>29</v>
      </c>
    </row>
    <row r="97" spans="1:17" s="1" customFormat="1" ht="12.75" x14ac:dyDescent="0.2">
      <c r="B97" s="187"/>
      <c r="C97" s="187"/>
      <c r="D97" s="188"/>
      <c r="E97" s="188"/>
      <c r="F97" s="188"/>
      <c r="G97" s="188"/>
      <c r="H97" s="188"/>
    </row>
    <row r="98" spans="1:17" ht="17.45" customHeight="1" x14ac:dyDescent="0.35">
      <c r="A98" s="240" t="s">
        <v>732</v>
      </c>
      <c r="B98" s="240"/>
      <c r="C98" s="240"/>
      <c r="D98" s="240" t="s">
        <v>733</v>
      </c>
      <c r="E98" s="240"/>
      <c r="F98" s="240"/>
      <c r="G98" s="240" t="s">
        <v>734</v>
      </c>
      <c r="H98" s="240"/>
      <c r="K98" s="113">
        <v>47</v>
      </c>
      <c r="L98" s="113">
        <v>38</v>
      </c>
      <c r="M98" s="113">
        <v>39</v>
      </c>
    </row>
    <row r="99" spans="1:17" ht="17.25" customHeight="1" x14ac:dyDescent="0.25">
      <c r="A99" s="238"/>
      <c r="B99" s="238"/>
      <c r="C99" s="238"/>
      <c r="D99" s="169" t="s">
        <v>736</v>
      </c>
      <c r="E99" s="169" t="s">
        <v>737</v>
      </c>
      <c r="F99" s="169" t="s">
        <v>738</v>
      </c>
      <c r="G99" s="169" t="s">
        <v>739</v>
      </c>
      <c r="H99" s="169" t="s">
        <v>740</v>
      </c>
      <c r="K99" s="113">
        <v>40</v>
      </c>
      <c r="L99" s="113">
        <v>41</v>
      </c>
      <c r="M99" s="113">
        <v>42</v>
      </c>
      <c r="N99" s="113">
        <v>43</v>
      </c>
      <c r="O99" s="113">
        <v>44</v>
      </c>
      <c r="P99" s="113">
        <v>45</v>
      </c>
      <c r="Q99" s="113">
        <v>48</v>
      </c>
    </row>
    <row r="100" spans="1:17" x14ac:dyDescent="0.25">
      <c r="B100" s="170" t="s">
        <v>254</v>
      </c>
      <c r="C100" s="171"/>
      <c r="D100" s="185">
        <v>4.2</v>
      </c>
      <c r="E100" s="185">
        <v>4.5999999999999996</v>
      </c>
      <c r="F100" s="185">
        <v>4.5999999999999996</v>
      </c>
      <c r="G100" s="174">
        <v>9.7638148667304803E-2</v>
      </c>
      <c r="H100" s="174">
        <v>-3.1202331551258844E-3</v>
      </c>
    </row>
    <row r="101" spans="1:17" x14ac:dyDescent="0.25">
      <c r="B101" s="170" t="s">
        <v>255</v>
      </c>
      <c r="C101" s="171"/>
      <c r="D101" s="185">
        <v>4.5999999999999996</v>
      </c>
      <c r="E101" s="185">
        <v>4.9000000000000004</v>
      </c>
      <c r="F101" s="185">
        <v>4.9000000000000004</v>
      </c>
      <c r="G101" s="174">
        <v>6.3332291604192514E-2</v>
      </c>
      <c r="H101" s="174">
        <v>-6.0353357263930318E-3</v>
      </c>
    </row>
    <row r="102" spans="1:17" x14ac:dyDescent="0.25">
      <c r="B102" s="170" t="s">
        <v>256</v>
      </c>
      <c r="C102" s="171"/>
      <c r="D102" s="185">
        <v>5.2</v>
      </c>
      <c r="E102" s="185">
        <v>5.4</v>
      </c>
      <c r="F102" s="185">
        <v>5.4</v>
      </c>
      <c r="G102" s="174">
        <v>3.5795564120738144E-2</v>
      </c>
      <c r="H102" s="174">
        <v>2.70223328757635E-3</v>
      </c>
    </row>
    <row r="103" spans="1:17" x14ac:dyDescent="0.25">
      <c r="B103" s="170" t="s">
        <v>257</v>
      </c>
      <c r="C103" s="171"/>
      <c r="D103" s="185">
        <v>5.5</v>
      </c>
      <c r="E103" s="185">
        <v>5.9</v>
      </c>
      <c r="F103" s="185">
        <v>5.8</v>
      </c>
      <c r="G103" s="174">
        <v>5.675300132732719E-2</v>
      </c>
      <c r="H103" s="174">
        <v>-1.3378491872215403E-2</v>
      </c>
    </row>
    <row r="104" spans="1:17" x14ac:dyDescent="0.25">
      <c r="B104" s="170" t="s">
        <v>258</v>
      </c>
      <c r="C104" s="171"/>
      <c r="D104" s="185">
        <v>6</v>
      </c>
      <c r="E104" s="185">
        <v>6.2</v>
      </c>
      <c r="F104" s="185">
        <v>6</v>
      </c>
      <c r="G104" s="174">
        <v>3.8734053230683685E-2</v>
      </c>
      <c r="H104" s="174">
        <v>-3.1466459104354971E-2</v>
      </c>
    </row>
    <row r="105" spans="1:17" x14ac:dyDescent="0.25">
      <c r="B105" s="170" t="s">
        <v>259</v>
      </c>
      <c r="C105" s="171"/>
      <c r="D105" s="185">
        <v>5.0999999999999996</v>
      </c>
      <c r="E105" s="185">
        <v>5.2</v>
      </c>
      <c r="F105" s="185">
        <v>5.0999999999999996</v>
      </c>
      <c r="G105" s="174">
        <v>8.488682367444822E-3</v>
      </c>
      <c r="H105" s="174">
        <v>-1.0747625508644276E-2</v>
      </c>
    </row>
    <row r="106" spans="1:17" x14ac:dyDescent="0.25">
      <c r="B106" s="170" t="s">
        <v>260</v>
      </c>
      <c r="C106" s="171"/>
      <c r="D106" s="185">
        <v>5.7</v>
      </c>
      <c r="E106" s="185">
        <v>5.9</v>
      </c>
      <c r="F106" s="185">
        <v>5.8</v>
      </c>
      <c r="G106" s="174">
        <v>2.4316365345484314E-2</v>
      </c>
      <c r="H106" s="174">
        <v>-1.5730627796850305E-2</v>
      </c>
    </row>
    <row r="107" spans="1:17" x14ac:dyDescent="0.25">
      <c r="B107" s="170" t="s">
        <v>261</v>
      </c>
      <c r="C107" s="171"/>
      <c r="D107" s="185">
        <v>6.7</v>
      </c>
      <c r="E107" s="185">
        <v>6.8</v>
      </c>
      <c r="F107" s="185">
        <v>6.7</v>
      </c>
      <c r="G107" s="174">
        <v>2.0866742556957307E-2</v>
      </c>
      <c r="H107" s="174">
        <v>-1.2888498844399465E-2</v>
      </c>
    </row>
    <row r="108" spans="1:17" x14ac:dyDescent="0.25">
      <c r="B108" s="170" t="s">
        <v>262</v>
      </c>
      <c r="C108" s="171"/>
      <c r="D108" s="185">
        <v>5.5</v>
      </c>
      <c r="E108" s="185">
        <v>5.4</v>
      </c>
      <c r="F108" s="185">
        <v>5.4</v>
      </c>
      <c r="G108" s="174">
        <v>-5.339167219842289E-3</v>
      </c>
      <c r="H108" s="174">
        <v>-1.278247040022662E-2</v>
      </c>
    </row>
    <row r="109" spans="1:17" x14ac:dyDescent="0.25">
      <c r="B109" s="170" t="s">
        <v>263</v>
      </c>
      <c r="C109" s="171"/>
      <c r="D109" s="185">
        <v>4.2</v>
      </c>
      <c r="E109" s="185">
        <v>4.4000000000000004</v>
      </c>
      <c r="F109" s="185">
        <v>4.3</v>
      </c>
      <c r="G109" s="174">
        <v>3.7687514304913572E-2</v>
      </c>
      <c r="H109" s="174">
        <v>-2.2772330519772566E-2</v>
      </c>
    </row>
    <row r="110" spans="1:17" x14ac:dyDescent="0.25">
      <c r="B110" s="170" t="s">
        <v>264</v>
      </c>
      <c r="C110" s="40"/>
      <c r="D110" s="185">
        <v>4.2</v>
      </c>
      <c r="E110" s="185">
        <v>4.2</v>
      </c>
      <c r="F110" s="185">
        <v>4.2</v>
      </c>
      <c r="G110" s="174">
        <v>-1.3550069924955777E-3</v>
      </c>
      <c r="H110" s="174">
        <v>-9.002645385069119E-3</v>
      </c>
    </row>
    <row r="111" spans="1:17" x14ac:dyDescent="0.25">
      <c r="B111" s="170" t="s">
        <v>265</v>
      </c>
      <c r="C111" s="40"/>
      <c r="D111" s="185">
        <v>5.3</v>
      </c>
      <c r="E111" s="185">
        <v>5.2</v>
      </c>
      <c r="F111" s="185">
        <v>5.2</v>
      </c>
      <c r="G111" s="174">
        <v>-1.2856163864511938E-3</v>
      </c>
      <c r="H111" s="174">
        <v>-1.5580486921475956E-2</v>
      </c>
    </row>
    <row r="112" spans="1:17" x14ac:dyDescent="0.25">
      <c r="B112" s="170" t="s">
        <v>266</v>
      </c>
      <c r="C112" s="40"/>
      <c r="D112" s="185">
        <v>4.8</v>
      </c>
      <c r="E112" s="185">
        <v>4.8</v>
      </c>
      <c r="F112" s="185">
        <v>4.7</v>
      </c>
      <c r="G112" s="174">
        <v>-3.6473366835599874E-3</v>
      </c>
      <c r="H112" s="174">
        <v>-1.7378292743855051E-2</v>
      </c>
    </row>
    <row r="113" spans="2:8" x14ac:dyDescent="0.25">
      <c r="B113" s="170" t="s">
        <v>267</v>
      </c>
      <c r="C113" s="186"/>
      <c r="D113" s="185">
        <v>5.4</v>
      </c>
      <c r="E113" s="185">
        <v>5.5</v>
      </c>
      <c r="F113" s="185">
        <v>5.4</v>
      </c>
      <c r="G113" s="174">
        <v>1.3980760140014814E-2</v>
      </c>
      <c r="H113" s="174">
        <v>-1.6271043986121225E-2</v>
      </c>
    </row>
    <row r="114" spans="2:8" x14ac:dyDescent="0.25">
      <c r="B114" s="170" t="s">
        <v>268</v>
      </c>
      <c r="C114" s="40"/>
      <c r="D114" s="185">
        <v>5.5</v>
      </c>
      <c r="E114" s="185">
        <v>5.6</v>
      </c>
      <c r="F114" s="185">
        <v>5.5</v>
      </c>
      <c r="G114" s="174">
        <v>1.9554364640199884E-2</v>
      </c>
      <c r="H114" s="174">
        <v>-2.0443275066237887E-2</v>
      </c>
    </row>
    <row r="115" spans="2:8" x14ac:dyDescent="0.25">
      <c r="B115" s="170" t="s">
        <v>269</v>
      </c>
      <c r="C115" s="40"/>
      <c r="D115" s="185">
        <v>6.1</v>
      </c>
      <c r="E115" s="185">
        <v>6</v>
      </c>
      <c r="F115" s="185">
        <v>6</v>
      </c>
      <c r="G115" s="174">
        <v>-8.8647846189771062E-4</v>
      </c>
      <c r="H115" s="174">
        <v>-1.0276942218671703E-2</v>
      </c>
    </row>
    <row r="116" spans="2:8" x14ac:dyDescent="0.25">
      <c r="B116" s="170" t="s">
        <v>270</v>
      </c>
      <c r="C116" s="40"/>
      <c r="D116" s="185">
        <v>6.7</v>
      </c>
      <c r="E116" s="185">
        <v>6.7</v>
      </c>
      <c r="F116" s="185">
        <v>6.7</v>
      </c>
      <c r="G116" s="174">
        <v>9.3963988186354097E-3</v>
      </c>
      <c r="H116" s="174">
        <v>-2.8818389500462338E-3</v>
      </c>
    </row>
    <row r="117" spans="2:8" x14ac:dyDescent="0.25">
      <c r="B117" s="170" t="s">
        <v>271</v>
      </c>
      <c r="C117" s="40"/>
      <c r="D117" s="185">
        <v>5.7</v>
      </c>
      <c r="E117" s="185">
        <v>5.6</v>
      </c>
      <c r="F117" s="185">
        <v>5.6</v>
      </c>
      <c r="G117" s="174">
        <v>-1.5855293256076597E-2</v>
      </c>
      <c r="H117" s="174">
        <v>-9.7865475781556688E-3</v>
      </c>
    </row>
    <row r="118" spans="2:8" x14ac:dyDescent="0.25">
      <c r="B118" s="170" t="s">
        <v>272</v>
      </c>
      <c r="C118" s="40"/>
      <c r="D118" s="185">
        <v>6.4</v>
      </c>
      <c r="E118" s="185">
        <v>6.5</v>
      </c>
      <c r="F118" s="185">
        <v>6.4</v>
      </c>
      <c r="G118" s="174">
        <v>1.0346857532545162E-2</v>
      </c>
      <c r="H118" s="174">
        <v>-1.4985590415337979E-2</v>
      </c>
    </row>
    <row r="119" spans="2:8" x14ac:dyDescent="0.25">
      <c r="B119" s="170" t="s">
        <v>273</v>
      </c>
      <c r="C119" s="40"/>
      <c r="D119" s="185">
        <v>6.2</v>
      </c>
      <c r="E119" s="185">
        <v>6.2</v>
      </c>
      <c r="F119" s="185">
        <v>6.1</v>
      </c>
      <c r="G119" s="174">
        <v>-4.9222290972016358E-3</v>
      </c>
      <c r="H119" s="174">
        <v>-1.0730159105749704E-2</v>
      </c>
    </row>
    <row r="120" spans="2:8" x14ac:dyDescent="0.25">
      <c r="B120" s="170" t="s">
        <v>274</v>
      </c>
      <c r="C120" s="40"/>
      <c r="D120" s="185">
        <v>6.1</v>
      </c>
      <c r="E120" s="185">
        <v>6</v>
      </c>
      <c r="F120" s="185">
        <v>6</v>
      </c>
      <c r="G120" s="174">
        <v>-7.6079673408804283E-3</v>
      </c>
      <c r="H120" s="174">
        <v>-2.2178848704691445E-3</v>
      </c>
    </row>
    <row r="121" spans="2:8" x14ac:dyDescent="0.25">
      <c r="B121" s="170" t="s">
        <v>275</v>
      </c>
      <c r="C121" s="40"/>
      <c r="D121" s="185">
        <v>5.4</v>
      </c>
      <c r="E121" s="185">
        <v>5.6</v>
      </c>
      <c r="F121" s="185">
        <v>5.4</v>
      </c>
      <c r="G121" s="174">
        <v>3.779232566234314E-2</v>
      </c>
      <c r="H121" s="174">
        <v>-3.2587448797396279E-2</v>
      </c>
    </row>
    <row r="122" spans="2:8" x14ac:dyDescent="0.25">
      <c r="B122" s="170" t="s">
        <v>276</v>
      </c>
      <c r="C122" s="40"/>
      <c r="D122" s="185">
        <v>5.3</v>
      </c>
      <c r="E122" s="185">
        <v>5.3</v>
      </c>
      <c r="F122" s="185">
        <v>5.2</v>
      </c>
      <c r="G122" s="174">
        <v>2.604309193190657E-3</v>
      </c>
      <c r="H122" s="174">
        <v>-8.5241703397115343E-3</v>
      </c>
    </row>
    <row r="123" spans="2:8" x14ac:dyDescent="0.25">
      <c r="B123" s="170" t="s">
        <v>277</v>
      </c>
      <c r="C123" s="40"/>
      <c r="D123" s="185">
        <v>5</v>
      </c>
      <c r="E123" s="185">
        <v>5</v>
      </c>
      <c r="F123" s="185">
        <v>4.9000000000000004</v>
      </c>
      <c r="G123" s="174">
        <v>2.1554274717570099E-3</v>
      </c>
      <c r="H123" s="174">
        <v>-1.1840140349090311E-2</v>
      </c>
    </row>
    <row r="124" spans="2:8" x14ac:dyDescent="0.25">
      <c r="B124" s="170" t="s">
        <v>278</v>
      </c>
      <c r="C124" s="40"/>
      <c r="D124" s="185">
        <v>2.2000000000000002</v>
      </c>
      <c r="E124" s="185">
        <v>2.2000000000000002</v>
      </c>
      <c r="F124" s="185">
        <v>2.2000000000000002</v>
      </c>
      <c r="G124" s="174">
        <v>5.3542597873557085E-4</v>
      </c>
      <c r="H124" s="174">
        <v>-1.7892893262787424E-2</v>
      </c>
    </row>
    <row r="125" spans="2:8" x14ac:dyDescent="0.25">
      <c r="B125" s="170" t="s">
        <v>279</v>
      </c>
      <c r="C125" s="40"/>
      <c r="D125" s="185">
        <v>2.2000000000000002</v>
      </c>
      <c r="E125" s="185">
        <v>2.2000000000000002</v>
      </c>
      <c r="F125" s="185">
        <v>2.2000000000000002</v>
      </c>
      <c r="G125" s="174">
        <v>8.386768403969791E-3</v>
      </c>
      <c r="H125" s="174">
        <v>-1.5286472494801306E-2</v>
      </c>
    </row>
    <row r="126" spans="2:8" x14ac:dyDescent="0.25">
      <c r="B126" s="170" t="s">
        <v>280</v>
      </c>
      <c r="C126" s="40"/>
      <c r="D126" s="185">
        <v>2.9</v>
      </c>
      <c r="E126" s="185">
        <v>2.9</v>
      </c>
      <c r="F126" s="185">
        <v>2.9</v>
      </c>
      <c r="G126" s="174">
        <v>8.866652722553825E-3</v>
      </c>
      <c r="H126" s="174">
        <v>-6.689499818949507E-3</v>
      </c>
    </row>
    <row r="127" spans="2:8" x14ac:dyDescent="0.25">
      <c r="B127" s="170" t="s">
        <v>281</v>
      </c>
      <c r="C127" s="40"/>
      <c r="D127" s="185">
        <v>4.0999999999999996</v>
      </c>
      <c r="E127" s="185">
        <v>4.2</v>
      </c>
      <c r="F127" s="185">
        <v>4.0999999999999996</v>
      </c>
      <c r="G127" s="174">
        <v>2.9069574933715536E-2</v>
      </c>
      <c r="H127" s="174">
        <v>-1.7145529866494758E-2</v>
      </c>
    </row>
    <row r="128" spans="2:8" x14ac:dyDescent="0.25">
      <c r="B128" s="170" t="s">
        <v>282</v>
      </c>
      <c r="C128" s="40"/>
      <c r="D128" s="185">
        <v>4.9000000000000004</v>
      </c>
      <c r="E128" s="185">
        <v>4.9000000000000004</v>
      </c>
      <c r="F128" s="185">
        <v>4.8</v>
      </c>
      <c r="G128" s="174">
        <v>-3.2908138143012966E-3</v>
      </c>
      <c r="H128" s="174">
        <v>-5.2127999628855948E-3</v>
      </c>
    </row>
    <row r="129" spans="1:13" x14ac:dyDescent="0.25">
      <c r="B129" s="170" t="s">
        <v>283</v>
      </c>
      <c r="C129" s="40"/>
      <c r="D129" s="185">
        <v>5.6</v>
      </c>
      <c r="E129" s="185">
        <v>5.6</v>
      </c>
      <c r="F129" s="185">
        <v>5.5</v>
      </c>
      <c r="G129" s="174">
        <v>9.6061923478816258E-3</v>
      </c>
      <c r="H129" s="174">
        <v>-2.1842787760064097E-2</v>
      </c>
    </row>
    <row r="130" spans="1:13" x14ac:dyDescent="0.25">
      <c r="B130" s="170" t="s">
        <v>284</v>
      </c>
      <c r="C130" s="40"/>
      <c r="D130" s="185">
        <v>8.3000000000000007</v>
      </c>
      <c r="E130" s="185">
        <v>8.5</v>
      </c>
      <c r="F130" s="185">
        <v>8.4</v>
      </c>
      <c r="G130" s="174">
        <v>2.3755910347070808E-2</v>
      </c>
      <c r="H130" s="174">
        <v>-2.120392494956802E-2</v>
      </c>
    </row>
    <row r="131" spans="1:13" x14ac:dyDescent="0.25">
      <c r="B131" s="170" t="s">
        <v>285</v>
      </c>
      <c r="C131" s="40"/>
      <c r="D131" s="185">
        <v>7.8</v>
      </c>
      <c r="E131" s="185">
        <v>7.9</v>
      </c>
      <c r="F131" s="185">
        <v>7.8</v>
      </c>
      <c r="G131" s="174">
        <v>1.4639828907679897E-2</v>
      </c>
      <c r="H131" s="174">
        <v>-1.408698271127018E-2</v>
      </c>
    </row>
    <row r="132" spans="1:13" x14ac:dyDescent="0.25">
      <c r="B132" s="170" t="s">
        <v>286</v>
      </c>
      <c r="C132" s="40"/>
      <c r="D132" s="185">
        <v>10.199999999999999</v>
      </c>
      <c r="E132" s="185">
        <v>10.3</v>
      </c>
      <c r="F132" s="185">
        <v>10</v>
      </c>
      <c r="G132" s="174">
        <v>9.4003470721850668E-3</v>
      </c>
      <c r="H132" s="174">
        <v>-2.949752256253857E-2</v>
      </c>
    </row>
    <row r="133" spans="1:13" x14ac:dyDescent="0.25">
      <c r="B133" s="170" t="s">
        <v>287</v>
      </c>
      <c r="C133" s="40"/>
      <c r="D133" s="185">
        <v>7</v>
      </c>
      <c r="E133" s="185">
        <v>7.3</v>
      </c>
      <c r="F133" s="185">
        <v>6.9</v>
      </c>
      <c r="G133" s="174">
        <v>4.4891821467569315E-2</v>
      </c>
      <c r="H133" s="174">
        <v>-5.56379388106224E-2</v>
      </c>
    </row>
    <row r="134" spans="1:13" x14ac:dyDescent="0.25">
      <c r="B134" s="170" t="s">
        <v>743</v>
      </c>
      <c r="C134" s="40"/>
      <c r="D134" s="185">
        <v>8.8000000000000007</v>
      </c>
      <c r="E134" s="185">
        <v>9</v>
      </c>
      <c r="F134" s="185">
        <v>8.9</v>
      </c>
      <c r="G134" s="174">
        <v>1.247569497694534E-2</v>
      </c>
      <c r="H134" s="174">
        <v>-1.0526198686998778E-2</v>
      </c>
    </row>
    <row r="135" spans="1:13" x14ac:dyDescent="0.25">
      <c r="B135" s="170" t="s">
        <v>744</v>
      </c>
      <c r="C135" s="40"/>
      <c r="D135" s="185">
        <v>12.2</v>
      </c>
      <c r="E135" s="185">
        <v>12.5</v>
      </c>
      <c r="F135" s="185">
        <v>12.4</v>
      </c>
      <c r="G135" s="174">
        <v>2.2098556409855474E-2</v>
      </c>
      <c r="H135" s="174">
        <v>-1.2585716755585508E-2</v>
      </c>
    </row>
    <row r="136" spans="1:13" x14ac:dyDescent="0.25">
      <c r="B136" s="170" t="s">
        <v>745</v>
      </c>
      <c r="C136" s="40"/>
      <c r="D136" s="185">
        <v>9.8000000000000007</v>
      </c>
      <c r="E136" s="185">
        <v>9.9</v>
      </c>
      <c r="F136" s="185" t="s">
        <v>192</v>
      </c>
      <c r="G136" s="174">
        <v>5.6707094357082433E-3</v>
      </c>
      <c r="H136" s="174" t="s">
        <v>192</v>
      </c>
    </row>
    <row r="137" spans="1:13" x14ac:dyDescent="0.25">
      <c r="B137" s="170" t="s">
        <v>746</v>
      </c>
      <c r="C137" s="40"/>
      <c r="D137" s="185">
        <v>9.1999999999999993</v>
      </c>
      <c r="E137" s="185" t="s">
        <v>192</v>
      </c>
      <c r="F137" s="185" t="s">
        <v>192</v>
      </c>
      <c r="G137" s="174" t="s">
        <v>192</v>
      </c>
      <c r="H137" s="174" t="s">
        <v>192</v>
      </c>
    </row>
    <row r="138" spans="1:13" x14ac:dyDescent="0.25">
      <c r="A138" s="177"/>
      <c r="B138" s="178"/>
      <c r="C138" s="179"/>
      <c r="D138" s="180"/>
      <c r="E138" s="180"/>
      <c r="F138" s="178"/>
      <c r="G138" s="180"/>
      <c r="H138" s="180"/>
    </row>
    <row r="139" spans="1:13" s="1" customFormat="1" ht="15" customHeight="1" x14ac:dyDescent="0.2">
      <c r="A139" s="181">
        <v>1</v>
      </c>
      <c r="B139" s="256" t="s">
        <v>749</v>
      </c>
      <c r="C139" s="256"/>
      <c r="D139" s="256"/>
      <c r="E139" s="256"/>
      <c r="F139" s="256"/>
      <c r="G139" s="256"/>
      <c r="H139" s="256"/>
      <c r="K139" s="1">
        <v>50</v>
      </c>
    </row>
    <row r="140" spans="1:13" ht="29.25" customHeight="1" x14ac:dyDescent="0.25">
      <c r="B140" s="226" t="s">
        <v>753</v>
      </c>
      <c r="C140" s="226"/>
      <c r="D140" s="226"/>
      <c r="E140" s="226"/>
      <c r="F140" s="226"/>
      <c r="G140" s="226"/>
      <c r="H140" s="226"/>
      <c r="K140" s="113">
        <v>62</v>
      </c>
    </row>
    <row r="141" spans="1:13" ht="27" customHeight="1" x14ac:dyDescent="0.25">
      <c r="B141" s="243" t="s">
        <v>754</v>
      </c>
      <c r="C141" s="243"/>
      <c r="D141" s="243"/>
      <c r="E141" s="243"/>
      <c r="F141" s="243"/>
      <c r="G141" s="243"/>
      <c r="H141" s="243"/>
      <c r="K141" s="113">
        <v>54</v>
      </c>
    </row>
    <row r="142" spans="1:13" x14ac:dyDescent="0.25">
      <c r="C142" s="1"/>
      <c r="D142" s="24"/>
      <c r="E142" s="24"/>
      <c r="F142" s="24"/>
      <c r="G142" s="24"/>
      <c r="H142" s="24"/>
    </row>
    <row r="143" spans="1:13" x14ac:dyDescent="0.25">
      <c r="C143" s="24"/>
      <c r="D143" s="24"/>
      <c r="E143" s="24"/>
      <c r="F143" s="24"/>
      <c r="G143" s="24"/>
      <c r="H143" s="24"/>
    </row>
    <row r="144" spans="1:13" s="1" customFormat="1" ht="13.5" customHeight="1" x14ac:dyDescent="0.2">
      <c r="A144" s="244" t="s">
        <v>200</v>
      </c>
      <c r="B144" s="244"/>
      <c r="C144" s="244"/>
      <c r="D144" s="244"/>
      <c r="E144" s="244"/>
      <c r="F144" s="244"/>
      <c r="G144" s="244"/>
      <c r="H144" s="244"/>
      <c r="K144" s="1">
        <v>46</v>
      </c>
      <c r="L144" s="1">
        <v>24</v>
      </c>
      <c r="M144" s="1">
        <v>28</v>
      </c>
    </row>
    <row r="145" spans="1:17" s="1" customFormat="1" ht="12.75" x14ac:dyDescent="0.2">
      <c r="B145" s="187"/>
      <c r="C145" s="187"/>
      <c r="D145" s="187"/>
      <c r="E145" s="187"/>
      <c r="F145" s="187"/>
      <c r="G145" s="187"/>
      <c r="H145" s="187"/>
    </row>
    <row r="146" spans="1:17" ht="17.45" customHeight="1" x14ac:dyDescent="0.35">
      <c r="A146" s="240" t="s">
        <v>732</v>
      </c>
      <c r="B146" s="240"/>
      <c r="C146" s="240"/>
      <c r="D146" s="240" t="s">
        <v>733</v>
      </c>
      <c r="E146" s="240"/>
      <c r="F146" s="240"/>
      <c r="G146" s="240" t="s">
        <v>734</v>
      </c>
      <c r="H146" s="240"/>
      <c r="K146" s="113">
        <v>47</v>
      </c>
      <c r="L146" s="113">
        <v>38</v>
      </c>
      <c r="M146" s="113">
        <v>39</v>
      </c>
    </row>
    <row r="147" spans="1:17" ht="17.25" customHeight="1" x14ac:dyDescent="0.25">
      <c r="A147" s="238"/>
      <c r="B147" s="238"/>
      <c r="C147" s="238"/>
      <c r="D147" s="169" t="s">
        <v>736</v>
      </c>
      <c r="E147" s="169" t="s">
        <v>737</v>
      </c>
      <c r="F147" s="169" t="s">
        <v>738</v>
      </c>
      <c r="G147" s="169" t="s">
        <v>739</v>
      </c>
      <c r="H147" s="169" t="s">
        <v>740</v>
      </c>
      <c r="K147" s="113">
        <v>40</v>
      </c>
      <c r="L147" s="113">
        <v>41</v>
      </c>
      <c r="M147" s="113">
        <v>42</v>
      </c>
      <c r="N147" s="113">
        <v>43</v>
      </c>
      <c r="O147" s="113">
        <v>44</v>
      </c>
      <c r="P147" s="113">
        <v>45</v>
      </c>
      <c r="Q147" s="113">
        <v>48</v>
      </c>
    </row>
    <row r="148" spans="1:17" x14ac:dyDescent="0.25">
      <c r="B148" s="170" t="s">
        <v>254</v>
      </c>
      <c r="C148" s="171"/>
      <c r="D148" s="185">
        <v>3.4</v>
      </c>
      <c r="E148" s="185">
        <v>6</v>
      </c>
      <c r="F148" s="185">
        <v>6</v>
      </c>
      <c r="G148" s="174">
        <v>0.76302628712896237</v>
      </c>
      <c r="H148" s="174">
        <v>0</v>
      </c>
    </row>
    <row r="149" spans="1:17" x14ac:dyDescent="0.25">
      <c r="B149" s="170" t="s">
        <v>255</v>
      </c>
      <c r="C149" s="171"/>
      <c r="D149" s="185">
        <v>3.4</v>
      </c>
      <c r="E149" s="185">
        <v>3.5</v>
      </c>
      <c r="F149" s="185">
        <v>3.5</v>
      </c>
      <c r="G149" s="174">
        <v>4.7673765368075216E-2</v>
      </c>
      <c r="H149" s="174">
        <v>3.4487200690869191E-3</v>
      </c>
    </row>
    <row r="150" spans="1:17" x14ac:dyDescent="0.25">
      <c r="B150" s="170" t="s">
        <v>256</v>
      </c>
      <c r="C150" s="171"/>
      <c r="D150" s="185">
        <v>4.5999999999999996</v>
      </c>
      <c r="E150" s="185">
        <v>5.8</v>
      </c>
      <c r="F150" s="185">
        <v>5.9</v>
      </c>
      <c r="G150" s="174">
        <v>0.25971008133124363</v>
      </c>
      <c r="H150" s="174">
        <v>2.0785224713484318E-3</v>
      </c>
    </row>
    <row r="151" spans="1:17" x14ac:dyDescent="0.25">
      <c r="B151" s="170" t="s">
        <v>257</v>
      </c>
      <c r="C151" s="171"/>
      <c r="D151" s="185">
        <v>6.2</v>
      </c>
      <c r="E151" s="185">
        <v>7.8</v>
      </c>
      <c r="F151" s="185">
        <v>7.8</v>
      </c>
      <c r="G151" s="174">
        <v>0.25332006642937999</v>
      </c>
      <c r="H151" s="174">
        <v>4.6429246068691032E-3</v>
      </c>
    </row>
    <row r="152" spans="1:17" x14ac:dyDescent="0.25">
      <c r="B152" s="170" t="s">
        <v>258</v>
      </c>
      <c r="C152" s="171"/>
      <c r="D152" s="185">
        <v>3.3</v>
      </c>
      <c r="E152" s="185">
        <v>3.7</v>
      </c>
      <c r="F152" s="185">
        <v>3.7</v>
      </c>
      <c r="G152" s="174">
        <v>0.11077616572818494</v>
      </c>
      <c r="H152" s="174">
        <v>5.3059596803290976E-3</v>
      </c>
    </row>
    <row r="153" spans="1:17" x14ac:dyDescent="0.25">
      <c r="B153" s="170" t="s">
        <v>259</v>
      </c>
      <c r="C153" s="171"/>
      <c r="D153" s="185">
        <v>5.4</v>
      </c>
      <c r="E153" s="185">
        <v>5.6</v>
      </c>
      <c r="F153" s="185">
        <v>5.9</v>
      </c>
      <c r="G153" s="174">
        <v>4.5900248082820783E-2</v>
      </c>
      <c r="H153" s="174">
        <v>4.9046257455806153E-2</v>
      </c>
    </row>
    <row r="154" spans="1:17" x14ac:dyDescent="0.25">
      <c r="B154" s="170" t="s">
        <v>260</v>
      </c>
      <c r="C154" s="171"/>
      <c r="D154" s="185">
        <v>6.4</v>
      </c>
      <c r="E154" s="185">
        <v>6.5</v>
      </c>
      <c r="F154" s="185">
        <v>6.6</v>
      </c>
      <c r="G154" s="174">
        <v>2.8955992186001867E-2</v>
      </c>
      <c r="H154" s="174">
        <v>1.5139694210206667E-3</v>
      </c>
    </row>
    <row r="155" spans="1:17" x14ac:dyDescent="0.25">
      <c r="B155" s="170" t="s">
        <v>261</v>
      </c>
      <c r="C155" s="171"/>
      <c r="D155" s="185">
        <v>5.3</v>
      </c>
      <c r="E155" s="185">
        <v>5.4</v>
      </c>
      <c r="F155" s="185">
        <v>5.4</v>
      </c>
      <c r="G155" s="174">
        <v>2.9143351541170537E-2</v>
      </c>
      <c r="H155" s="174">
        <v>3.7138168484063261E-3</v>
      </c>
    </row>
    <row r="156" spans="1:17" x14ac:dyDescent="0.25">
      <c r="B156" s="170" t="s">
        <v>262</v>
      </c>
      <c r="C156" s="171"/>
      <c r="D156" s="185">
        <v>7.3</v>
      </c>
      <c r="E156" s="185">
        <v>7.4</v>
      </c>
      <c r="F156" s="185">
        <v>7.4</v>
      </c>
      <c r="G156" s="174">
        <v>9.4830261889347067E-3</v>
      </c>
      <c r="H156" s="174">
        <v>1.8180741842430681E-3</v>
      </c>
    </row>
    <row r="157" spans="1:17" x14ac:dyDescent="0.25">
      <c r="B157" s="170" t="s">
        <v>263</v>
      </c>
      <c r="C157" s="171"/>
      <c r="D157" s="185">
        <v>6.4</v>
      </c>
      <c r="E157" s="185">
        <v>6.5</v>
      </c>
      <c r="F157" s="185">
        <v>6.6</v>
      </c>
      <c r="G157" s="174">
        <v>1.3351763343466994E-2</v>
      </c>
      <c r="H157" s="174">
        <v>1.8014569437027061E-2</v>
      </c>
    </row>
    <row r="158" spans="1:17" x14ac:dyDescent="0.25">
      <c r="B158" s="170" t="s">
        <v>264</v>
      </c>
      <c r="C158" s="40"/>
      <c r="D158" s="185">
        <v>4.8</v>
      </c>
      <c r="E158" s="185">
        <v>5.3</v>
      </c>
      <c r="F158" s="185">
        <v>5.4</v>
      </c>
      <c r="G158" s="174">
        <v>0.11719834436343723</v>
      </c>
      <c r="H158" s="174">
        <v>1.4691084759306916E-2</v>
      </c>
    </row>
    <row r="159" spans="1:17" x14ac:dyDescent="0.25">
      <c r="B159" s="170" t="s">
        <v>265</v>
      </c>
      <c r="C159" s="186"/>
      <c r="D159" s="185">
        <v>7.7</v>
      </c>
      <c r="E159" s="185">
        <v>7.9</v>
      </c>
      <c r="F159" s="185">
        <v>7.9</v>
      </c>
      <c r="G159" s="174">
        <v>2.9107470669837321E-2</v>
      </c>
      <c r="H159" s="174">
        <v>2.5726483957466684E-4</v>
      </c>
    </row>
    <row r="160" spans="1:17" x14ac:dyDescent="0.25">
      <c r="B160" s="170" t="s">
        <v>266</v>
      </c>
      <c r="C160" s="186">
        <v>2</v>
      </c>
      <c r="D160" s="185">
        <v>3.4</v>
      </c>
      <c r="E160" s="185">
        <v>2.9</v>
      </c>
      <c r="F160" s="185">
        <v>2.9</v>
      </c>
      <c r="G160" s="174">
        <v>-0.15863396034488819</v>
      </c>
      <c r="H160" s="174">
        <v>1.9543635493592948E-3</v>
      </c>
    </row>
    <row r="161" spans="2:8" x14ac:dyDescent="0.25">
      <c r="B161" s="170" t="s">
        <v>267</v>
      </c>
      <c r="C161" s="186"/>
      <c r="D161" s="185">
        <v>5.0999999999999996</v>
      </c>
      <c r="E161" s="185">
        <v>5.2</v>
      </c>
      <c r="F161" s="185">
        <v>7.4</v>
      </c>
      <c r="G161" s="174">
        <v>1.9299965394893759E-2</v>
      </c>
      <c r="H161" s="174">
        <v>0.41553684497134324</v>
      </c>
    </row>
    <row r="162" spans="2:8" x14ac:dyDescent="0.25">
      <c r="B162" s="170" t="s">
        <v>268</v>
      </c>
      <c r="C162" s="40"/>
      <c r="D162" s="185">
        <v>2.4</v>
      </c>
      <c r="E162" s="185">
        <v>3.5</v>
      </c>
      <c r="F162" s="185">
        <v>3.5</v>
      </c>
      <c r="G162" s="174">
        <v>0.47101832659740683</v>
      </c>
      <c r="H162" s="174">
        <v>2.4130879839787678E-3</v>
      </c>
    </row>
    <row r="163" spans="2:8" x14ac:dyDescent="0.25">
      <c r="B163" s="170" t="s">
        <v>269</v>
      </c>
      <c r="C163" s="40"/>
      <c r="D163" s="185">
        <v>4.8</v>
      </c>
      <c r="E163" s="185">
        <v>4.9000000000000004</v>
      </c>
      <c r="F163" s="185">
        <v>5</v>
      </c>
      <c r="G163" s="174">
        <v>2.5632299560646388E-2</v>
      </c>
      <c r="H163" s="174">
        <v>1.2569159212062919E-2</v>
      </c>
    </row>
    <row r="164" spans="2:8" x14ac:dyDescent="0.25">
      <c r="B164" s="170" t="s">
        <v>270</v>
      </c>
      <c r="C164" s="40"/>
      <c r="D164" s="185">
        <v>3.3</v>
      </c>
      <c r="E164" s="185">
        <v>3.7</v>
      </c>
      <c r="F164" s="185">
        <v>3.7</v>
      </c>
      <c r="G164" s="174">
        <v>0.13318059312470454</v>
      </c>
      <c r="H164" s="174">
        <v>1.409332736330704E-4</v>
      </c>
    </row>
    <row r="165" spans="2:8" x14ac:dyDescent="0.25">
      <c r="B165" s="170" t="s">
        <v>271</v>
      </c>
      <c r="C165" s="40"/>
      <c r="D165" s="185">
        <v>5.2</v>
      </c>
      <c r="E165" s="185">
        <v>8.3000000000000007</v>
      </c>
      <c r="F165" s="185">
        <v>8.3000000000000007</v>
      </c>
      <c r="G165" s="174">
        <v>0.59854855842560251</v>
      </c>
      <c r="H165" s="174">
        <v>6.9807737004512482E-4</v>
      </c>
    </row>
    <row r="166" spans="2:8" x14ac:dyDescent="0.25">
      <c r="B166" s="170" t="s">
        <v>272</v>
      </c>
      <c r="C166" s="40"/>
      <c r="D166" s="185">
        <v>4.2</v>
      </c>
      <c r="E166" s="185">
        <v>4.4000000000000004</v>
      </c>
      <c r="F166" s="185">
        <v>4.4000000000000004</v>
      </c>
      <c r="G166" s="174">
        <v>4.6149605068991129E-2</v>
      </c>
      <c r="H166" s="174">
        <v>1.6230466316022873E-3</v>
      </c>
    </row>
    <row r="167" spans="2:8" x14ac:dyDescent="0.25">
      <c r="B167" s="170" t="s">
        <v>273</v>
      </c>
      <c r="C167" s="40"/>
      <c r="D167" s="185">
        <v>6.2</v>
      </c>
      <c r="E167" s="185">
        <v>6.4</v>
      </c>
      <c r="F167" s="185">
        <v>6.4</v>
      </c>
      <c r="G167" s="174">
        <v>2.9536351637314384E-2</v>
      </c>
      <c r="H167" s="174">
        <v>9.551726972698571E-4</v>
      </c>
    </row>
    <row r="168" spans="2:8" x14ac:dyDescent="0.25">
      <c r="B168" s="170" t="s">
        <v>274</v>
      </c>
      <c r="C168" s="40"/>
      <c r="D168" s="185">
        <v>9.1999999999999993</v>
      </c>
      <c r="E168" s="185">
        <v>9.1999999999999993</v>
      </c>
      <c r="F168" s="185">
        <v>9.1999999999999993</v>
      </c>
      <c r="G168" s="174">
        <v>1.3471239587170558E-5</v>
      </c>
      <c r="H168" s="174">
        <v>3.3443274486555374E-3</v>
      </c>
    </row>
    <row r="169" spans="2:8" x14ac:dyDescent="0.25">
      <c r="B169" s="170" t="s">
        <v>275</v>
      </c>
      <c r="C169" s="40"/>
      <c r="D169" s="185">
        <v>3.4</v>
      </c>
      <c r="E169" s="185">
        <v>7.5</v>
      </c>
      <c r="F169" s="185">
        <v>7.5</v>
      </c>
      <c r="G169" s="174">
        <v>1.2111181273055585</v>
      </c>
      <c r="H169" s="174">
        <v>1.6698389070328723E-3</v>
      </c>
    </row>
    <row r="170" spans="2:8" x14ac:dyDescent="0.25">
      <c r="B170" s="170" t="s">
        <v>276</v>
      </c>
      <c r="C170" s="40"/>
      <c r="D170" s="185">
        <v>3.9</v>
      </c>
      <c r="E170" s="185">
        <v>3.9</v>
      </c>
      <c r="F170" s="185">
        <v>3.9</v>
      </c>
      <c r="G170" s="174">
        <v>2.3576466844839938E-2</v>
      </c>
      <c r="H170" s="174">
        <v>6.5417459760963581E-5</v>
      </c>
    </row>
    <row r="171" spans="2:8" x14ac:dyDescent="0.25">
      <c r="B171" s="170" t="s">
        <v>277</v>
      </c>
      <c r="C171" s="40"/>
      <c r="D171" s="185">
        <v>4.5</v>
      </c>
      <c r="E171" s="185">
        <v>5.4</v>
      </c>
      <c r="F171" s="185">
        <v>5.4</v>
      </c>
      <c r="G171" s="174">
        <v>0.19521510953204713</v>
      </c>
      <c r="H171" s="174">
        <v>-6.775088641308713E-5</v>
      </c>
    </row>
    <row r="172" spans="2:8" x14ac:dyDescent="0.25">
      <c r="B172" s="170" t="s">
        <v>278</v>
      </c>
      <c r="C172" s="40"/>
      <c r="D172" s="185">
        <v>5.0999999999999996</v>
      </c>
      <c r="E172" s="185">
        <v>5.2</v>
      </c>
      <c r="F172" s="185">
        <v>5.2</v>
      </c>
      <c r="G172" s="174">
        <v>3.1594189907110604E-2</v>
      </c>
      <c r="H172" s="174">
        <v>-1.6090377274602385E-4</v>
      </c>
    </row>
    <row r="173" spans="2:8" x14ac:dyDescent="0.25">
      <c r="B173" s="170" t="s">
        <v>279</v>
      </c>
      <c r="C173" s="40"/>
      <c r="D173" s="185">
        <v>1.2</v>
      </c>
      <c r="E173" s="185">
        <v>1.3</v>
      </c>
      <c r="F173" s="185">
        <v>1.3</v>
      </c>
      <c r="G173" s="174">
        <v>3.8684242280811132E-2</v>
      </c>
      <c r="H173" s="174">
        <v>0</v>
      </c>
    </row>
    <row r="174" spans="2:8" x14ac:dyDescent="0.25">
      <c r="B174" s="170" t="s">
        <v>280</v>
      </c>
      <c r="C174" s="40"/>
      <c r="D174" s="185">
        <v>2.1</v>
      </c>
      <c r="E174" s="185">
        <v>2.2000000000000002</v>
      </c>
      <c r="F174" s="185">
        <v>2.1</v>
      </c>
      <c r="G174" s="174">
        <v>2.1193507344792195E-2</v>
      </c>
      <c r="H174" s="174">
        <v>-4.6394742300124747E-2</v>
      </c>
    </row>
    <row r="175" spans="2:8" x14ac:dyDescent="0.25">
      <c r="B175" s="170" t="s">
        <v>281</v>
      </c>
      <c r="C175" s="40"/>
      <c r="D175" s="185">
        <v>3.2</v>
      </c>
      <c r="E175" s="185">
        <v>3.4</v>
      </c>
      <c r="F175" s="185">
        <v>3.5</v>
      </c>
      <c r="G175" s="174">
        <v>6.3489506965491049E-2</v>
      </c>
      <c r="H175" s="174">
        <v>8.0891009541252945E-3</v>
      </c>
    </row>
    <row r="176" spans="2:8" x14ac:dyDescent="0.25">
      <c r="B176" s="170" t="s">
        <v>282</v>
      </c>
      <c r="C176" s="40"/>
      <c r="D176" s="185">
        <v>4.2</v>
      </c>
      <c r="E176" s="185">
        <v>4.3</v>
      </c>
      <c r="F176" s="185">
        <v>4.3</v>
      </c>
      <c r="G176" s="174">
        <v>7.8834353582659666E-3</v>
      </c>
      <c r="H176" s="174">
        <v>2.7485232555630734E-3</v>
      </c>
    </row>
    <row r="177" spans="1:11" x14ac:dyDescent="0.25">
      <c r="B177" s="170" t="s">
        <v>283</v>
      </c>
      <c r="C177" s="40"/>
      <c r="D177" s="185">
        <v>2.2000000000000002</v>
      </c>
      <c r="E177" s="185">
        <v>2.5</v>
      </c>
      <c r="F177" s="185">
        <v>2.5</v>
      </c>
      <c r="G177" s="174">
        <v>0.14729822734296261</v>
      </c>
      <c r="H177" s="174">
        <v>2.54749421483913E-3</v>
      </c>
    </row>
    <row r="178" spans="1:11" x14ac:dyDescent="0.25">
      <c r="B178" s="170" t="s">
        <v>284</v>
      </c>
      <c r="C178" s="40"/>
      <c r="D178" s="185">
        <v>5.6</v>
      </c>
      <c r="E178" s="185">
        <v>5.8</v>
      </c>
      <c r="F178" s="185">
        <v>5.8</v>
      </c>
      <c r="G178" s="174">
        <v>2.2400476263982894E-2</v>
      </c>
      <c r="H178" s="174">
        <v>4.1224925396992074E-3</v>
      </c>
    </row>
    <row r="179" spans="1:11" x14ac:dyDescent="0.25">
      <c r="B179" s="170" t="s">
        <v>285</v>
      </c>
      <c r="C179" s="40"/>
      <c r="D179" s="185">
        <v>4.3</v>
      </c>
      <c r="E179" s="185">
        <v>4.5999999999999996</v>
      </c>
      <c r="F179" s="185">
        <v>4.5999999999999996</v>
      </c>
      <c r="G179" s="174">
        <v>6.9105736482771407E-2</v>
      </c>
      <c r="H179" s="174">
        <v>5.7539123980256957E-3</v>
      </c>
    </row>
    <row r="180" spans="1:11" x14ac:dyDescent="0.25">
      <c r="B180" s="170" t="s">
        <v>286</v>
      </c>
      <c r="C180" s="40"/>
      <c r="D180" s="185">
        <v>7.6</v>
      </c>
      <c r="E180" s="185">
        <v>8.1999999999999993</v>
      </c>
      <c r="F180" s="185">
        <v>8.1999999999999993</v>
      </c>
      <c r="G180" s="174">
        <v>7.2788013857271405E-2</v>
      </c>
      <c r="H180" s="174">
        <v>7.659052322785298E-3</v>
      </c>
    </row>
    <row r="181" spans="1:11" x14ac:dyDescent="0.25">
      <c r="B181" s="170" t="s">
        <v>287</v>
      </c>
      <c r="C181" s="40"/>
      <c r="D181" s="185">
        <v>3.1</v>
      </c>
      <c r="E181" s="185">
        <v>3.2</v>
      </c>
      <c r="F181" s="185">
        <v>3.2</v>
      </c>
      <c r="G181" s="174">
        <v>3.7344180945193539E-2</v>
      </c>
      <c r="H181" s="174">
        <v>3.2158684559611128E-3</v>
      </c>
    </row>
    <row r="182" spans="1:11" x14ac:dyDescent="0.25">
      <c r="B182" s="170" t="s">
        <v>743</v>
      </c>
      <c r="C182" s="40"/>
      <c r="D182" s="185">
        <v>6.6</v>
      </c>
      <c r="E182" s="185">
        <v>6.7</v>
      </c>
      <c r="F182" s="185">
        <v>6.6</v>
      </c>
      <c r="G182" s="174">
        <v>2.2178021528255654E-2</v>
      </c>
      <c r="H182" s="174">
        <v>-2.3764508434237497E-2</v>
      </c>
    </row>
    <row r="183" spans="1:11" x14ac:dyDescent="0.25">
      <c r="B183" s="170" t="s">
        <v>744</v>
      </c>
      <c r="C183" s="40"/>
      <c r="D183" s="185">
        <v>10</v>
      </c>
      <c r="E183" s="185">
        <v>10.4</v>
      </c>
      <c r="F183" s="185">
        <v>10.4</v>
      </c>
      <c r="G183" s="174">
        <v>3.5363612676437395E-2</v>
      </c>
      <c r="H183" s="174">
        <v>1.439423871696599E-3</v>
      </c>
    </row>
    <row r="184" spans="1:11" x14ac:dyDescent="0.25">
      <c r="B184" s="170" t="s">
        <v>745</v>
      </c>
      <c r="C184" s="40"/>
      <c r="D184" s="185">
        <v>18.899999999999999</v>
      </c>
      <c r="E184" s="185">
        <v>19.899999999999999</v>
      </c>
      <c r="F184" s="185" t="s">
        <v>192</v>
      </c>
      <c r="G184" s="174">
        <v>4.8935320056900489E-2</v>
      </c>
      <c r="H184" s="174" t="s">
        <v>192</v>
      </c>
    </row>
    <row r="185" spans="1:11" x14ac:dyDescent="0.25">
      <c r="B185" s="170" t="s">
        <v>746</v>
      </c>
      <c r="C185" s="40"/>
      <c r="D185" s="185">
        <v>4.8</v>
      </c>
      <c r="E185" s="185" t="s">
        <v>192</v>
      </c>
      <c r="F185" s="185" t="s">
        <v>192</v>
      </c>
      <c r="G185" s="174" t="s">
        <v>192</v>
      </c>
      <c r="H185" s="174" t="s">
        <v>192</v>
      </c>
    </row>
    <row r="186" spans="1:11" x14ac:dyDescent="0.25">
      <c r="A186" s="177"/>
      <c r="B186" s="178"/>
      <c r="C186" s="179"/>
      <c r="D186" s="180"/>
      <c r="E186" s="180"/>
      <c r="F186" s="178"/>
      <c r="G186" s="180"/>
      <c r="H186" s="180"/>
    </row>
    <row r="187" spans="1:11" s="1" customFormat="1" ht="14.25" customHeight="1" x14ac:dyDescent="0.2">
      <c r="A187" s="181">
        <v>1</v>
      </c>
      <c r="B187" s="1" t="s">
        <v>749</v>
      </c>
      <c r="K187" s="1">
        <v>50</v>
      </c>
    </row>
    <row r="188" spans="1:11" s="1" customFormat="1" ht="39.75" customHeight="1" x14ac:dyDescent="0.2">
      <c r="A188" s="181">
        <v>2</v>
      </c>
      <c r="B188" s="243" t="s">
        <v>751</v>
      </c>
      <c r="C188" s="243"/>
      <c r="D188" s="243"/>
      <c r="E188" s="243"/>
      <c r="F188" s="243"/>
      <c r="G188" s="243"/>
      <c r="H188" s="243"/>
      <c r="K188" s="1">
        <v>52</v>
      </c>
    </row>
  </sheetData>
  <mergeCells count="24">
    <mergeCell ref="B188:H188"/>
    <mergeCell ref="A96:H96"/>
    <mergeCell ref="A98:C99"/>
    <mergeCell ref="D98:F98"/>
    <mergeCell ref="G98:H98"/>
    <mergeCell ref="B139:H139"/>
    <mergeCell ref="B140:H140"/>
    <mergeCell ref="B141:H141"/>
    <mergeCell ref="A144:H144"/>
    <mergeCell ref="A146:C147"/>
    <mergeCell ref="D146:F146"/>
    <mergeCell ref="G146:H146"/>
    <mergeCell ref="B46:H46"/>
    <mergeCell ref="B47:H47"/>
    <mergeCell ref="A50:H50"/>
    <mergeCell ref="A52:C53"/>
    <mergeCell ref="D52:F52"/>
    <mergeCell ref="G52:H52"/>
    <mergeCell ref="B45:H45"/>
    <mergeCell ref="A1:D1"/>
    <mergeCell ref="A2:H2"/>
    <mergeCell ref="A4:C5"/>
    <mergeCell ref="D4:F4"/>
    <mergeCell ref="G4:H4"/>
  </mergeCells>
  <hyperlinks>
    <hyperlink ref="A1:D1" location="Contents!A1" display="Contents!A1" xr:uid="{37E23055-584E-46EA-83DD-847205D0A1DC}"/>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97DBF-14C4-4C05-A78A-A6627882DA66}">
  <sheetPr codeName="Sheet39"/>
  <dimension ref="A1:W45"/>
  <sheetViews>
    <sheetView zoomScaleNormal="100" workbookViewId="0">
      <selection sqref="A1:D1"/>
    </sheetView>
  </sheetViews>
  <sheetFormatPr defaultColWidth="0" defaultRowHeight="15" x14ac:dyDescent="0.25"/>
  <cols>
    <col min="1" max="1" width="3.140625" style="113" customWidth="1"/>
    <col min="2" max="2" width="10.42578125" style="113" customWidth="1"/>
    <col min="3" max="3" width="2" style="113" customWidth="1"/>
    <col min="4" max="5" width="10.5703125" style="113" bestFit="1" customWidth="1"/>
    <col min="6" max="6" width="11.140625" style="113" bestFit="1" customWidth="1"/>
    <col min="7" max="7" width="13.5703125" style="113" bestFit="1" customWidth="1"/>
    <col min="8" max="8" width="16.42578125" style="113" customWidth="1"/>
    <col min="9" max="14" width="9" style="113" customWidth="1"/>
    <col min="15" max="19" width="9" style="113" hidden="1" customWidth="1"/>
    <col min="20" max="21" width="11.5703125" style="113" hidden="1" customWidth="1"/>
    <col min="22" max="26" width="9" style="113" hidden="1" customWidth="1"/>
    <col min="27" max="16384" width="9" style="113" hidden="1"/>
  </cols>
  <sheetData>
    <row r="1" spans="1:23" x14ac:dyDescent="0.25">
      <c r="A1" s="257" t="str">
        <f ca="1">INDIRECT(T1)</f>
        <v>Back to contents</v>
      </c>
      <c r="B1" s="257"/>
      <c r="C1" s="257"/>
      <c r="D1" s="257"/>
      <c r="E1" s="9"/>
      <c r="F1" s="9"/>
      <c r="G1" s="9"/>
      <c r="H1" s="9"/>
      <c r="T1" s="113" t="s">
        <v>755</v>
      </c>
    </row>
    <row r="2" spans="1:23" s="1" customFormat="1" ht="14.45" customHeight="1" x14ac:dyDescent="0.2">
      <c r="A2" s="254" t="str">
        <f ca="1">INDIRECT($V$4&amp;"Header")</f>
        <v>Table A1: Estimates of reported notifiable transactions: All transactions</v>
      </c>
      <c r="B2" s="254"/>
      <c r="C2" s="254"/>
      <c r="D2" s="254"/>
      <c r="E2" s="254"/>
      <c r="F2" s="254"/>
      <c r="G2" s="254"/>
      <c r="H2" s="254"/>
    </row>
    <row r="3" spans="1:23" s="1" customFormat="1" ht="12.75" x14ac:dyDescent="0.2">
      <c r="B3" s="168"/>
      <c r="C3" s="168"/>
      <c r="D3" s="168"/>
      <c r="E3" s="168"/>
      <c r="F3" s="168"/>
      <c r="G3" s="168"/>
      <c r="H3" s="168"/>
      <c r="S3" s="1">
        <v>1</v>
      </c>
    </row>
    <row r="4" spans="1:23" ht="17.45" customHeight="1" x14ac:dyDescent="0.35">
      <c r="A4" s="240" t="s">
        <v>732</v>
      </c>
      <c r="B4" s="240"/>
      <c r="C4" s="240"/>
      <c r="D4" s="189" t="s">
        <v>733</v>
      </c>
      <c r="E4" s="189"/>
      <c r="F4" s="189"/>
      <c r="G4" s="189" t="s">
        <v>734</v>
      </c>
      <c r="H4" s="189"/>
      <c r="S4" s="113">
        <v>1</v>
      </c>
      <c r="T4" s="113" t="s">
        <v>756</v>
      </c>
      <c r="V4" s="113" t="str">
        <f>VLOOKUP($S$3,$S$4:$T$7,2, FALSE)</f>
        <v>CTORounded</v>
      </c>
      <c r="W4" s="113">
        <v>25</v>
      </c>
    </row>
    <row r="5" spans="1:23" ht="17.25" customHeight="1" x14ac:dyDescent="0.25">
      <c r="A5" s="238"/>
      <c r="B5" s="238"/>
      <c r="C5" s="238"/>
      <c r="D5" s="169" t="s">
        <v>736</v>
      </c>
      <c r="E5" s="169" t="s">
        <v>737</v>
      </c>
      <c r="F5" s="169" t="s">
        <v>738</v>
      </c>
      <c r="G5" s="169" t="s">
        <v>739</v>
      </c>
      <c r="H5" s="169" t="s">
        <v>740</v>
      </c>
      <c r="S5" s="113">
        <v>2</v>
      </c>
      <c r="T5" s="113" t="s">
        <v>757</v>
      </c>
      <c r="W5" s="113">
        <v>26</v>
      </c>
    </row>
    <row r="6" spans="1:23" x14ac:dyDescent="0.25">
      <c r="B6" s="170" t="str">
        <f>TableA1Hide!B6</f>
        <v>Apr 18</v>
      </c>
      <c r="C6" s="171"/>
      <c r="D6" s="173">
        <f t="shared" ref="D6:D43" ca="1" si="0">VLOOKUP($B6, INDIRECT($V$4), 3, FALSE)</f>
        <v>3940</v>
      </c>
      <c r="E6" s="173">
        <f t="shared" ref="E6:E43" ca="1" si="1">VLOOKUP($B6, INDIRECT($V$4), 4, FALSE)</f>
        <v>4350</v>
      </c>
      <c r="F6" s="173">
        <f t="shared" ref="F6:F43" ca="1" si="2">VLOOKUP($B6, INDIRECT($V$4), 5, FALSE)</f>
        <v>4370</v>
      </c>
      <c r="G6" s="174">
        <f t="shared" ref="G6:G43" ca="1" si="3">VLOOKUP($B6, INDIRECT($V$4), 6, FALSE)</f>
        <v>0.10538344337227024</v>
      </c>
      <c r="H6" s="174">
        <f t="shared" ref="H6:H43" ca="1" si="4">VLOOKUP($B6, INDIRECT($V$4), 7, FALSE)</f>
        <v>3.9053526303698405E-3</v>
      </c>
      <c r="S6" s="113">
        <v>3</v>
      </c>
      <c r="T6" s="113" t="s">
        <v>758</v>
      </c>
      <c r="W6" s="113">
        <v>27</v>
      </c>
    </row>
    <row r="7" spans="1:23" x14ac:dyDescent="0.25">
      <c r="B7" s="170" t="str">
        <f>TableA1Hide!B7</f>
        <v>May 18</v>
      </c>
      <c r="C7" s="171"/>
      <c r="D7" s="173">
        <f t="shared" ca="1" si="0"/>
        <v>4450</v>
      </c>
      <c r="E7" s="173">
        <f t="shared" ca="1" si="1"/>
        <v>4770</v>
      </c>
      <c r="F7" s="173">
        <f t="shared" ca="1" si="2"/>
        <v>4790</v>
      </c>
      <c r="G7" s="174">
        <f t="shared" ca="1" si="3"/>
        <v>7.1926275567543163E-2</v>
      </c>
      <c r="H7" s="174">
        <f t="shared" ca="1" si="4"/>
        <v>3.9840637450199168E-3</v>
      </c>
      <c r="S7" s="113">
        <v>4</v>
      </c>
      <c r="T7" s="113" t="s">
        <v>759</v>
      </c>
      <c r="W7" s="113">
        <v>28</v>
      </c>
    </row>
    <row r="8" spans="1:23" x14ac:dyDescent="0.25">
      <c r="B8" s="170" t="str">
        <f>TableA1Hide!B8</f>
        <v>Jun 18</v>
      </c>
      <c r="C8" s="171"/>
      <c r="D8" s="173">
        <f t="shared" ca="1" si="0"/>
        <v>5100</v>
      </c>
      <c r="E8" s="173">
        <f t="shared" ca="1" si="1"/>
        <v>5400</v>
      </c>
      <c r="F8" s="173">
        <f t="shared" ca="1" si="2"/>
        <v>5420</v>
      </c>
      <c r="G8" s="174">
        <f t="shared" ca="1" si="3"/>
        <v>5.8258140447234208E-2</v>
      </c>
      <c r="H8" s="174">
        <f t="shared" ca="1" si="4"/>
        <v>5.3753475440221354E-3</v>
      </c>
    </row>
    <row r="9" spans="1:23" x14ac:dyDescent="0.25">
      <c r="B9" s="170" t="str">
        <f>TableA1Hide!B9</f>
        <v>Jul 18</v>
      </c>
      <c r="C9" s="171"/>
      <c r="D9" s="173">
        <f t="shared" ca="1" si="0"/>
        <v>4930</v>
      </c>
      <c r="E9" s="173">
        <f t="shared" ca="1" si="1"/>
        <v>5300</v>
      </c>
      <c r="F9" s="173">
        <f t="shared" ca="1" si="2"/>
        <v>5310</v>
      </c>
      <c r="G9" s="174">
        <f t="shared" ca="1" si="3"/>
        <v>7.5268817204301008E-2</v>
      </c>
      <c r="H9" s="174">
        <f t="shared" ca="1" si="4"/>
        <v>2.2641509433962703E-3</v>
      </c>
    </row>
    <row r="10" spans="1:23" x14ac:dyDescent="0.25">
      <c r="B10" s="170" t="str">
        <f>TableA1Hide!B10</f>
        <v>Aug 18</v>
      </c>
      <c r="C10" s="171"/>
      <c r="D10" s="173">
        <f t="shared" ca="1" si="0"/>
        <v>5660</v>
      </c>
      <c r="E10" s="173">
        <f t="shared" ca="1" si="1"/>
        <v>5950</v>
      </c>
      <c r="F10" s="173">
        <f t="shared" ca="1" si="2"/>
        <v>5970</v>
      </c>
      <c r="G10" s="174">
        <f t="shared" ca="1" si="3"/>
        <v>5.0141242937853159E-2</v>
      </c>
      <c r="H10" s="174">
        <f t="shared" ca="1" si="4"/>
        <v>3.3624747814391398E-3</v>
      </c>
    </row>
    <row r="11" spans="1:23" x14ac:dyDescent="0.25">
      <c r="B11" s="170" t="str">
        <f>TableA1Hide!B11</f>
        <v>Sep 18</v>
      </c>
      <c r="C11" s="171"/>
      <c r="D11" s="173">
        <f t="shared" ca="1" si="0"/>
        <v>4790</v>
      </c>
      <c r="E11" s="173">
        <f t="shared" ca="1" si="1"/>
        <v>4980</v>
      </c>
      <c r="F11" s="173">
        <f t="shared" ca="1" si="2"/>
        <v>4990</v>
      </c>
      <c r="G11" s="174">
        <f t="shared" ca="1" si="3"/>
        <v>3.9883065358112368E-2</v>
      </c>
      <c r="H11" s="174">
        <f t="shared" ca="1" si="4"/>
        <v>2.6104417670682611E-3</v>
      </c>
    </row>
    <row r="12" spans="1:23" x14ac:dyDescent="0.25">
      <c r="B12" s="170" t="str">
        <f>TableA1Hide!B12</f>
        <v>Oct 18</v>
      </c>
      <c r="C12" s="171"/>
      <c r="D12" s="173">
        <f t="shared" ca="1" si="0"/>
        <v>5460</v>
      </c>
      <c r="E12" s="173">
        <f t="shared" ca="1" si="1"/>
        <v>5620</v>
      </c>
      <c r="F12" s="173">
        <f t="shared" ca="1" si="2"/>
        <v>5630</v>
      </c>
      <c r="G12" s="174">
        <f t="shared" ca="1" si="3"/>
        <v>2.8189639392275367E-2</v>
      </c>
      <c r="H12" s="174">
        <f t="shared" ca="1" si="4"/>
        <v>1.7803097739006457E-3</v>
      </c>
    </row>
    <row r="13" spans="1:23" x14ac:dyDescent="0.25">
      <c r="B13" s="170" t="str">
        <f>TableA1Hide!B13</f>
        <v>Nov 18</v>
      </c>
      <c r="C13" s="171"/>
      <c r="D13" s="173">
        <f t="shared" ca="1" si="0"/>
        <v>6090</v>
      </c>
      <c r="E13" s="173">
        <f t="shared" ca="1" si="1"/>
        <v>6300</v>
      </c>
      <c r="F13" s="173">
        <f t="shared" ca="1" si="2"/>
        <v>6320</v>
      </c>
      <c r="G13" s="174">
        <f t="shared" ca="1" si="3"/>
        <v>3.4675431388660582E-2</v>
      </c>
      <c r="H13" s="174">
        <f t="shared" ca="1" si="4"/>
        <v>3.6531130876746865E-3</v>
      </c>
    </row>
    <row r="14" spans="1:23" x14ac:dyDescent="0.25">
      <c r="B14" s="170" t="str">
        <f>TableA1Hide!B14</f>
        <v>Dec 18</v>
      </c>
      <c r="C14" s="171"/>
      <c r="D14" s="173">
        <f t="shared" ca="1" si="0"/>
        <v>5360</v>
      </c>
      <c r="E14" s="173">
        <f t="shared" ca="1" si="1"/>
        <v>5430</v>
      </c>
      <c r="F14" s="173">
        <f t="shared" ca="1" si="2"/>
        <v>5440</v>
      </c>
      <c r="G14" s="174">
        <f t="shared" ca="1" si="3"/>
        <v>1.3067015120403314E-2</v>
      </c>
      <c r="H14" s="174">
        <f t="shared" ca="1" si="4"/>
        <v>1.4741109268472385E-3</v>
      </c>
    </row>
    <row r="15" spans="1:23" x14ac:dyDescent="0.25">
      <c r="B15" s="170" t="str">
        <f>TableA1Hide!B15</f>
        <v>Jan 19</v>
      </c>
      <c r="C15" s="171"/>
      <c r="D15" s="173">
        <f t="shared" ca="1" si="0"/>
        <v>3900</v>
      </c>
      <c r="E15" s="173">
        <f t="shared" ca="1" si="1"/>
        <v>4000</v>
      </c>
      <c r="F15" s="173">
        <f t="shared" ca="1" si="2"/>
        <v>4010</v>
      </c>
      <c r="G15" s="174">
        <f t="shared" ca="1" si="3"/>
        <v>2.5917372337695754E-2</v>
      </c>
      <c r="H15" s="174">
        <f t="shared" ca="1" si="4"/>
        <v>2.0010005002502051E-3</v>
      </c>
      <c r="T15" s="175"/>
      <c r="U15" s="175"/>
    </row>
    <row r="16" spans="1:23" x14ac:dyDescent="0.25">
      <c r="B16" s="170" t="str">
        <f>TableA1Hide!B16</f>
        <v>Feb 19</v>
      </c>
      <c r="C16" s="171"/>
      <c r="D16" s="173">
        <f t="shared" ca="1" si="0"/>
        <v>4240</v>
      </c>
      <c r="E16" s="173">
        <f t="shared" ca="1" si="1"/>
        <v>4290</v>
      </c>
      <c r="F16" s="173">
        <f t="shared" ca="1" si="2"/>
        <v>4300</v>
      </c>
      <c r="G16" s="174">
        <f t="shared" ca="1" si="3"/>
        <v>1.2744866650932218E-2</v>
      </c>
      <c r="H16" s="174">
        <f t="shared" ca="1" si="4"/>
        <v>1.3982754602657188E-3</v>
      </c>
    </row>
    <row r="17" spans="2:8" x14ac:dyDescent="0.25">
      <c r="B17" s="190" t="str">
        <f>TableA1Hide!B17</f>
        <v>Mar 19</v>
      </c>
      <c r="C17" s="1"/>
      <c r="D17" s="191">
        <f t="shared" ca="1" si="0"/>
        <v>4900</v>
      </c>
      <c r="E17" s="191">
        <f t="shared" ca="1" si="1"/>
        <v>5040</v>
      </c>
      <c r="F17" s="191">
        <f t="shared" ca="1" si="2"/>
        <v>5050</v>
      </c>
      <c r="G17" s="129">
        <f t="shared" ca="1" si="3"/>
        <v>2.8180518684909117E-2</v>
      </c>
      <c r="H17" s="129">
        <f t="shared" ca="1" si="4"/>
        <v>1.9860973187686426E-3</v>
      </c>
    </row>
    <row r="18" spans="2:8" ht="26.25" customHeight="1" x14ac:dyDescent="0.25">
      <c r="B18" s="190" t="str">
        <f>TableA1Hide!B18</f>
        <v>Apr 19</v>
      </c>
      <c r="C18" s="1"/>
      <c r="D18" s="191">
        <f t="shared" ca="1" si="0"/>
        <v>4450</v>
      </c>
      <c r="E18" s="191">
        <f t="shared" ca="1" si="1"/>
        <v>4510</v>
      </c>
      <c r="F18" s="191">
        <f t="shared" ca="1" si="2"/>
        <v>4520</v>
      </c>
      <c r="G18" s="129">
        <f t="shared" ca="1" si="3"/>
        <v>1.4848143982002293E-2</v>
      </c>
      <c r="H18" s="129">
        <f t="shared" ca="1" si="4"/>
        <v>2.8818443804035088E-3</v>
      </c>
    </row>
    <row r="19" spans="2:8" x14ac:dyDescent="0.25">
      <c r="B19" s="170" t="str">
        <f>TableA1Hide!B19</f>
        <v>May 19</v>
      </c>
      <c r="C19" s="40"/>
      <c r="D19" s="173">
        <f t="shared" ca="1" si="0"/>
        <v>4950</v>
      </c>
      <c r="E19" s="173">
        <f t="shared" ca="1" si="1"/>
        <v>5040</v>
      </c>
      <c r="F19" s="173">
        <f t="shared" ca="1" si="2"/>
        <v>5050</v>
      </c>
      <c r="G19" s="174">
        <f t="shared" ca="1" si="3"/>
        <v>1.8387553041018467E-2</v>
      </c>
      <c r="H19" s="174">
        <f t="shared" ca="1" si="4"/>
        <v>1.5873015873015817E-3</v>
      </c>
    </row>
    <row r="20" spans="2:8" x14ac:dyDescent="0.25">
      <c r="B20" s="170" t="str">
        <f>TableA1Hide!B20</f>
        <v>Jun 19</v>
      </c>
      <c r="C20" s="40"/>
      <c r="D20" s="173">
        <f t="shared" ca="1" si="0"/>
        <v>4940</v>
      </c>
      <c r="E20" s="173">
        <f t="shared" ca="1" si="1"/>
        <v>5100</v>
      </c>
      <c r="F20" s="173">
        <f t="shared" ca="1" si="2"/>
        <v>5110</v>
      </c>
      <c r="G20" s="174">
        <f t="shared" ca="1" si="3"/>
        <v>3.2617504051863921E-2</v>
      </c>
      <c r="H20" s="174">
        <f t="shared" ca="1" si="4"/>
        <v>1.5695507161075373E-3</v>
      </c>
    </row>
    <row r="21" spans="2:8" x14ac:dyDescent="0.25">
      <c r="B21" s="170" t="str">
        <f>TableA1Hide!B21</f>
        <v>Jul 19</v>
      </c>
      <c r="C21" s="40"/>
      <c r="D21" s="173">
        <f t="shared" ca="1" si="0"/>
        <v>5510</v>
      </c>
      <c r="E21" s="173">
        <f t="shared" ca="1" si="1"/>
        <v>5570</v>
      </c>
      <c r="F21" s="173">
        <f t="shared" ca="1" si="2"/>
        <v>5590</v>
      </c>
      <c r="G21" s="174">
        <f t="shared" ca="1" si="3"/>
        <v>1.2168543407192089E-2</v>
      </c>
      <c r="H21" s="174">
        <f t="shared" ca="1" si="4"/>
        <v>2.5121119684192728E-3</v>
      </c>
    </row>
    <row r="22" spans="2:8" x14ac:dyDescent="0.25">
      <c r="B22" s="170" t="str">
        <f>TableA1Hide!B22</f>
        <v>Aug 19</v>
      </c>
      <c r="C22" s="40"/>
      <c r="D22" s="173">
        <f t="shared" ca="1" si="0"/>
        <v>5560</v>
      </c>
      <c r="E22" s="173">
        <f t="shared" ca="1" si="1"/>
        <v>5710</v>
      </c>
      <c r="F22" s="173">
        <f t="shared" ca="1" si="2"/>
        <v>5720</v>
      </c>
      <c r="G22" s="174">
        <f t="shared" ca="1" si="3"/>
        <v>2.6784109293546576E-2</v>
      </c>
      <c r="H22" s="174">
        <f t="shared" ca="1" si="4"/>
        <v>1.5756302521008347E-3</v>
      </c>
    </row>
    <row r="23" spans="2:8" x14ac:dyDescent="0.25">
      <c r="B23" s="170" t="str">
        <f>TableA1Hide!B23</f>
        <v>Sep 19</v>
      </c>
      <c r="C23" s="40"/>
      <c r="D23" s="173">
        <f t="shared" ca="1" si="0"/>
        <v>5060</v>
      </c>
      <c r="E23" s="173">
        <f t="shared" ca="1" si="1"/>
        <v>5120</v>
      </c>
      <c r="F23" s="173">
        <f t="shared" ca="1" si="2"/>
        <v>5140</v>
      </c>
      <c r="G23" s="174">
        <f t="shared" ca="1" si="3"/>
        <v>1.1850681414181219E-2</v>
      </c>
      <c r="H23" s="174">
        <f t="shared" ca="1" si="4"/>
        <v>2.7327737653719542E-3</v>
      </c>
    </row>
    <row r="24" spans="2:8" x14ac:dyDescent="0.25">
      <c r="B24" s="170" t="str">
        <f>TableA1Hide!B24</f>
        <v>Oct 19</v>
      </c>
      <c r="C24" s="40"/>
      <c r="D24" s="173">
        <f t="shared" ca="1" si="0"/>
        <v>5500</v>
      </c>
      <c r="E24" s="173">
        <f t="shared" ca="1" si="1"/>
        <v>5580</v>
      </c>
      <c r="F24" s="173">
        <f t="shared" ca="1" si="2"/>
        <v>5580</v>
      </c>
      <c r="G24" s="174">
        <f t="shared" ca="1" si="3"/>
        <v>1.4548099654482671E-2</v>
      </c>
      <c r="H24" s="174">
        <f t="shared" ca="1" si="4"/>
        <v>3.5848718408315605E-4</v>
      </c>
    </row>
    <row r="25" spans="2:8" x14ac:dyDescent="0.25">
      <c r="B25" s="170" t="str">
        <f>TableA1Hide!B25</f>
        <v>Nov 19</v>
      </c>
      <c r="C25" s="40"/>
      <c r="D25" s="173">
        <f t="shared" ca="1" si="0"/>
        <v>5530</v>
      </c>
      <c r="E25" s="173">
        <f t="shared" ca="1" si="1"/>
        <v>5670</v>
      </c>
      <c r="F25" s="173">
        <f t="shared" ca="1" si="2"/>
        <v>5680</v>
      </c>
      <c r="G25" s="174">
        <f t="shared" ca="1" si="3"/>
        <v>2.5492677635147398E-2</v>
      </c>
      <c r="H25" s="174">
        <f t="shared" ca="1" si="4"/>
        <v>7.0521861777161909E-4</v>
      </c>
    </row>
    <row r="26" spans="2:8" x14ac:dyDescent="0.25">
      <c r="B26" s="170" t="str">
        <f>TableA1Hide!B26</f>
        <v>Dec 19</v>
      </c>
      <c r="C26" s="40"/>
      <c r="D26" s="173">
        <f t="shared" ca="1" si="0"/>
        <v>5360</v>
      </c>
      <c r="E26" s="173">
        <f t="shared" ca="1" si="1"/>
        <v>5390</v>
      </c>
      <c r="F26" s="173">
        <f t="shared" ca="1" si="2"/>
        <v>5400</v>
      </c>
      <c r="G26" s="174">
        <f t="shared" ca="1" si="3"/>
        <v>4.4767767207609666E-3</v>
      </c>
      <c r="H26" s="174">
        <f t="shared" ca="1" si="4"/>
        <v>2.9712163416899529E-3</v>
      </c>
    </row>
    <row r="27" spans="2:8" x14ac:dyDescent="0.25">
      <c r="B27" s="170" t="str">
        <f>TableA1Hide!B27</f>
        <v>Jan 20</v>
      </c>
      <c r="C27" s="40"/>
      <c r="D27" s="173">
        <f t="shared" ca="1" si="0"/>
        <v>4210</v>
      </c>
      <c r="E27" s="173">
        <f t="shared" ca="1" si="1"/>
        <v>4350</v>
      </c>
      <c r="F27" s="173">
        <f t="shared" ca="1" si="2"/>
        <v>4360</v>
      </c>
      <c r="G27" s="174">
        <f t="shared" ca="1" si="3"/>
        <v>3.3761293390394576E-2</v>
      </c>
      <c r="H27" s="174">
        <f t="shared" ca="1" si="4"/>
        <v>1.8399264029438367E-3</v>
      </c>
    </row>
    <row r="28" spans="2:8" x14ac:dyDescent="0.25">
      <c r="B28" s="170" t="str">
        <f>TableA1Hide!B28</f>
        <v>Feb 20</v>
      </c>
      <c r="C28" s="40"/>
      <c r="D28" s="173">
        <f t="shared" ca="1" si="0"/>
        <v>4240</v>
      </c>
      <c r="E28" s="173">
        <f t="shared" ca="1" si="1"/>
        <v>4350</v>
      </c>
      <c r="F28" s="173">
        <f t="shared" ca="1" si="2"/>
        <v>4360</v>
      </c>
      <c r="G28" s="174">
        <f t="shared" ca="1" si="3"/>
        <v>2.4976437323279921E-2</v>
      </c>
      <c r="H28" s="174">
        <f t="shared" ca="1" si="4"/>
        <v>1.3793103448276334E-3</v>
      </c>
    </row>
    <row r="29" spans="2:8" x14ac:dyDescent="0.25">
      <c r="B29" s="190" t="str">
        <f>TableA1Hide!B29</f>
        <v>Mar 20</v>
      </c>
      <c r="C29" s="1"/>
      <c r="D29" s="191">
        <f t="shared" ca="1" si="0"/>
        <v>4570</v>
      </c>
      <c r="E29" s="191">
        <f t="shared" ca="1" si="1"/>
        <v>4620</v>
      </c>
      <c r="F29" s="191">
        <f t="shared" ca="1" si="2"/>
        <v>4630</v>
      </c>
      <c r="G29" s="129">
        <f t="shared" ca="1" si="3"/>
        <v>1.0936132983377034E-2</v>
      </c>
      <c r="H29" s="129">
        <f t="shared" ca="1" si="4"/>
        <v>1.7308524448291784E-3</v>
      </c>
    </row>
    <row r="30" spans="2:8" ht="26.25" customHeight="1" x14ac:dyDescent="0.25">
      <c r="B30" s="190" t="str">
        <f>TableA1Hide!B30</f>
        <v>Apr 20</v>
      </c>
      <c r="C30" s="1"/>
      <c r="D30" s="191">
        <f t="shared" ca="1" si="0"/>
        <v>2060</v>
      </c>
      <c r="E30" s="191">
        <f t="shared" ca="1" si="1"/>
        <v>2100</v>
      </c>
      <c r="F30" s="191">
        <f t="shared" ca="1" si="2"/>
        <v>2110</v>
      </c>
      <c r="G30" s="129">
        <f t="shared" ca="1" si="3"/>
        <v>2.0408163265306145E-2</v>
      </c>
      <c r="H30" s="129">
        <f t="shared" ca="1" si="4"/>
        <v>4.761904761904745E-3</v>
      </c>
    </row>
    <row r="31" spans="2:8" x14ac:dyDescent="0.25">
      <c r="B31" s="190" t="str">
        <f>TableA1Hide!B31</f>
        <v>May 20</v>
      </c>
      <c r="C31" s="1"/>
      <c r="D31" s="191">
        <f t="shared" ca="1" si="0"/>
        <v>2160</v>
      </c>
      <c r="E31" s="191">
        <f t="shared" ca="1" si="1"/>
        <v>2190</v>
      </c>
      <c r="F31" s="191">
        <f t="shared" ca="1" si="2"/>
        <v>2200</v>
      </c>
      <c r="G31" s="129">
        <f t="shared" ca="1" si="3"/>
        <v>1.6689847009735637E-2</v>
      </c>
      <c r="H31" s="129">
        <f t="shared" ca="1" si="4"/>
        <v>2.2799817601459882E-3</v>
      </c>
    </row>
    <row r="32" spans="2:8" x14ac:dyDescent="0.25">
      <c r="B32" s="190" t="str">
        <f>TableA1Hide!B32</f>
        <v>Jun 20</v>
      </c>
      <c r="C32" s="1"/>
      <c r="D32" s="191">
        <f t="shared" ca="1" si="0"/>
        <v>2860</v>
      </c>
      <c r="E32" s="191">
        <f t="shared" ca="1" si="1"/>
        <v>2900</v>
      </c>
      <c r="F32" s="191">
        <f t="shared" ca="1" si="2"/>
        <v>2910</v>
      </c>
      <c r="G32" s="129">
        <f t="shared" ca="1" si="3"/>
        <v>1.4005602240896309E-2</v>
      </c>
      <c r="H32" s="129">
        <f t="shared" ca="1" si="4"/>
        <v>5.1795580110496342E-3</v>
      </c>
    </row>
    <row r="33" spans="1:8" x14ac:dyDescent="0.25">
      <c r="B33" s="190" t="str">
        <f>TableA1Hide!B33</f>
        <v>Jul 20</v>
      </c>
      <c r="C33" s="1"/>
      <c r="D33" s="191">
        <f t="shared" ca="1" si="0"/>
        <v>3310</v>
      </c>
      <c r="E33" s="191">
        <f t="shared" ca="1" si="1"/>
        <v>3450</v>
      </c>
      <c r="F33" s="191">
        <f t="shared" ca="1" si="2"/>
        <v>3460</v>
      </c>
      <c r="G33" s="129">
        <f t="shared" ca="1" si="3"/>
        <v>4.3254688445251155E-2</v>
      </c>
      <c r="H33" s="129">
        <f t="shared" ca="1" si="4"/>
        <v>1.7396346767177828E-3</v>
      </c>
    </row>
    <row r="34" spans="1:8" x14ac:dyDescent="0.25">
      <c r="B34" s="190" t="str">
        <f>TableA1Hide!B34</f>
        <v>Aug 20</v>
      </c>
      <c r="C34" s="1"/>
      <c r="D34" s="191">
        <f t="shared" ca="1" si="0"/>
        <v>3470</v>
      </c>
      <c r="E34" s="191">
        <f t="shared" ca="1" si="1"/>
        <v>3520</v>
      </c>
      <c r="F34" s="191">
        <f t="shared" ca="1" si="2"/>
        <v>3530</v>
      </c>
      <c r="G34" s="129">
        <f t="shared" ca="1" si="3"/>
        <v>1.4693171996542853E-2</v>
      </c>
      <c r="H34" s="129">
        <f t="shared" ca="1" si="4"/>
        <v>2.2714366837024436E-3</v>
      </c>
    </row>
    <row r="35" spans="1:8" x14ac:dyDescent="0.25">
      <c r="B35" s="190" t="str">
        <f>TableA1Hide!B35</f>
        <v>Sep 20</v>
      </c>
      <c r="C35" s="1"/>
      <c r="D35" s="191">
        <f t="shared" ca="1" si="0"/>
        <v>3990</v>
      </c>
      <c r="E35" s="191">
        <f t="shared" ca="1" si="1"/>
        <v>4080</v>
      </c>
      <c r="F35" s="191">
        <f t="shared" ca="1" si="2"/>
        <v>4100</v>
      </c>
      <c r="G35" s="129">
        <f t="shared" ca="1" si="3"/>
        <v>2.2801302931596101E-2</v>
      </c>
      <c r="H35" s="129">
        <f t="shared" ca="1" si="4"/>
        <v>4.8995590396865296E-3</v>
      </c>
    </row>
    <row r="36" spans="1:8" x14ac:dyDescent="0.25">
      <c r="B36" s="190" t="str">
        <f>TableA1Hide!B36</f>
        <v>Oct 20</v>
      </c>
      <c r="C36" s="1"/>
      <c r="D36" s="191">
        <f t="shared" ca="1" si="0"/>
        <v>5550</v>
      </c>
      <c r="E36" s="191">
        <f t="shared" ca="1" si="1"/>
        <v>5800</v>
      </c>
      <c r="F36" s="191">
        <f t="shared" ca="1" si="2"/>
        <v>5820</v>
      </c>
      <c r="G36" s="129">
        <f t="shared" ca="1" si="3"/>
        <v>4.6708746618575381E-2</v>
      </c>
      <c r="H36" s="129">
        <f t="shared" ca="1" si="4"/>
        <v>2.4121295658166009E-3</v>
      </c>
    </row>
    <row r="37" spans="1:8" x14ac:dyDescent="0.25">
      <c r="B37" s="190" t="str">
        <f>TableA1Hide!B37</f>
        <v>Nov 20</v>
      </c>
      <c r="C37" s="1"/>
      <c r="D37" s="191">
        <f t="shared" ca="1" si="0"/>
        <v>5580</v>
      </c>
      <c r="E37" s="191">
        <f t="shared" ca="1" si="1"/>
        <v>5690</v>
      </c>
      <c r="F37" s="191">
        <f t="shared" ca="1" si="2"/>
        <v>5710</v>
      </c>
      <c r="G37" s="129">
        <f t="shared" ca="1" si="3"/>
        <v>2.0250896057347756E-2</v>
      </c>
      <c r="H37" s="129">
        <f t="shared" ca="1" si="4"/>
        <v>2.283506060073881E-3</v>
      </c>
    </row>
    <row r="38" spans="1:8" x14ac:dyDescent="0.25">
      <c r="B38" s="190" t="str">
        <f>TableA1Hide!B38</f>
        <v>Dec 20</v>
      </c>
      <c r="C38" s="1"/>
      <c r="D38" s="191">
        <f t="shared" ca="1" si="0"/>
        <v>6640</v>
      </c>
      <c r="E38" s="191">
        <f t="shared" ca="1" si="1"/>
        <v>6730</v>
      </c>
      <c r="F38" s="191">
        <f t="shared" ca="1" si="2"/>
        <v>6750</v>
      </c>
      <c r="G38" s="129">
        <f t="shared" ca="1" si="3"/>
        <v>1.4003915073031115E-2</v>
      </c>
      <c r="H38" s="129">
        <f t="shared" ca="1" si="4"/>
        <v>2.6730026730026335E-3</v>
      </c>
    </row>
    <row r="39" spans="1:8" x14ac:dyDescent="0.25">
      <c r="B39" s="190" t="str">
        <f>TableA1Hide!B39</f>
        <v>Jan 21</v>
      </c>
      <c r="C39" s="1"/>
      <c r="D39" s="191">
        <f t="shared" ca="1" si="0"/>
        <v>4110</v>
      </c>
      <c r="E39" s="191">
        <f t="shared" ca="1" si="1"/>
        <v>4250</v>
      </c>
      <c r="F39" s="191">
        <f t="shared" ca="1" si="2"/>
        <v>4270</v>
      </c>
      <c r="G39" s="129">
        <f t="shared" ca="1" si="3"/>
        <v>3.3819951338199594E-2</v>
      </c>
      <c r="H39" s="129">
        <f t="shared" ca="1" si="4"/>
        <v>4.7069898799718679E-3</v>
      </c>
    </row>
    <row r="40" spans="1:8" x14ac:dyDescent="0.25">
      <c r="B40" s="190" t="str">
        <f>TableA1Hide!B40</f>
        <v>Feb 21</v>
      </c>
      <c r="C40" s="1"/>
      <c r="D40" s="191">
        <f t="shared" ca="1" si="0"/>
        <v>5040</v>
      </c>
      <c r="E40" s="191">
        <f t="shared" ca="1" si="1"/>
        <v>5210</v>
      </c>
      <c r="F40" s="191">
        <f t="shared" ca="1" si="2"/>
        <v>5230</v>
      </c>
      <c r="G40" s="129">
        <f t="shared" ca="1" si="3"/>
        <v>3.4339023421992909E-2</v>
      </c>
      <c r="H40" s="129">
        <f t="shared" ca="1" si="4"/>
        <v>3.8380349261177837E-3</v>
      </c>
    </row>
    <row r="41" spans="1:8" x14ac:dyDescent="0.25">
      <c r="B41" s="190" t="str">
        <f>TableA1Hide!B41</f>
        <v>Mar 21</v>
      </c>
      <c r="C41" s="1"/>
      <c r="D41" s="191">
        <f t="shared" ca="1" si="0"/>
        <v>6880</v>
      </c>
      <c r="E41" s="191">
        <f t="shared" ca="1" si="1"/>
        <v>7070</v>
      </c>
      <c r="F41" s="191">
        <f t="shared" ca="1" si="2"/>
        <v>7100</v>
      </c>
      <c r="G41" s="129">
        <f t="shared" ca="1" si="3"/>
        <v>2.7632344386271157E-2</v>
      </c>
      <c r="H41" s="129">
        <f t="shared" ca="1" si="4"/>
        <v>4.245683555052393E-3</v>
      </c>
    </row>
    <row r="42" spans="1:8" ht="26.25" customHeight="1" x14ac:dyDescent="0.25">
      <c r="B42" s="190" t="str">
        <f>TableA1Hide!B42</f>
        <v>Apr 21</v>
      </c>
      <c r="C42" s="1"/>
      <c r="D42" s="191">
        <f t="shared" ca="1" si="0"/>
        <v>5440</v>
      </c>
      <c r="E42" s="191">
        <f t="shared" ca="1" si="1"/>
        <v>5640</v>
      </c>
      <c r="F42" s="191" t="str">
        <f t="shared" ca="1" si="2"/>
        <v/>
      </c>
      <c r="G42" s="129">
        <f t="shared" ca="1" si="3"/>
        <v>3.6601066764760048E-2</v>
      </c>
      <c r="H42" s="129" t="str">
        <f t="shared" ca="1" si="4"/>
        <v/>
      </c>
    </row>
    <row r="43" spans="1:8" ht="13.9" customHeight="1" x14ac:dyDescent="0.25">
      <c r="B43" s="190" t="str">
        <f>TableA1Hide!B43</f>
        <v>May 21</v>
      </c>
      <c r="C43" s="1"/>
      <c r="D43" s="191">
        <f t="shared" ca="1" si="0"/>
        <v>5060</v>
      </c>
      <c r="E43" s="191" t="str">
        <f t="shared" ca="1" si="1"/>
        <v/>
      </c>
      <c r="F43" s="191" t="str">
        <f t="shared" ca="1" si="2"/>
        <v/>
      </c>
      <c r="G43" s="129" t="str">
        <f t="shared" ca="1" si="3"/>
        <v/>
      </c>
      <c r="H43" s="129" t="str">
        <f t="shared" ca="1" si="4"/>
        <v/>
      </c>
    </row>
    <row r="44" spans="1:8" ht="5.45" customHeight="1" x14ac:dyDescent="0.25">
      <c r="B44" s="170"/>
      <c r="C44" s="40"/>
      <c r="D44" s="173"/>
      <c r="E44" s="173"/>
      <c r="F44" s="173"/>
      <c r="G44" s="174"/>
      <c r="H44" s="174"/>
    </row>
    <row r="45" spans="1:8" x14ac:dyDescent="0.25">
      <c r="A45" s="192">
        <v>1</v>
      </c>
      <c r="B45" s="131" t="str">
        <f>TableA1Hide!B45</f>
        <v>Transaction numbers in this table have been rounded to the nearest 10 transactions.</v>
      </c>
      <c r="C45" s="193"/>
      <c r="D45" s="194"/>
      <c r="E45" s="194"/>
      <c r="F45" s="194"/>
      <c r="G45" s="194"/>
      <c r="H45" s="193"/>
    </row>
  </sheetData>
  <mergeCells count="3">
    <mergeCell ref="A1:D1"/>
    <mergeCell ref="A2:H2"/>
    <mergeCell ref="A4:C5"/>
  </mergeCells>
  <hyperlinks>
    <hyperlink ref="A1" location="ContentsHead" display="ContentsHead" xr:uid="{14A7A388-4142-4BC9-B01A-FD61C828DEAF}"/>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List Box 1">
              <controlPr defaultSize="0" autoLine="0" autoPict="0">
                <anchor moveWithCells="1">
                  <from>
                    <xdr:col>8</xdr:col>
                    <xdr:colOff>333375</xdr:colOff>
                    <xdr:row>0</xdr:row>
                    <xdr:rowOff>152400</xdr:rowOff>
                  </from>
                  <to>
                    <xdr:col>11</xdr:col>
                    <xdr:colOff>257175</xdr:colOff>
                    <xdr:row>4</xdr:row>
                    <xdr:rowOff>76200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9EBCD-7195-40ED-BA53-D0155A0F9106}">
  <sheetPr codeName="Sheet41"/>
  <dimension ref="A1:X48"/>
  <sheetViews>
    <sheetView zoomScaleNormal="100" workbookViewId="0">
      <selection sqref="A1:D1"/>
    </sheetView>
  </sheetViews>
  <sheetFormatPr defaultColWidth="9" defaultRowHeight="15" x14ac:dyDescent="0.25"/>
  <cols>
    <col min="1" max="1" width="3.140625" style="113" customWidth="1"/>
    <col min="2" max="2" width="10.42578125" style="113" customWidth="1"/>
    <col min="3" max="3" width="2.5703125" style="113" customWidth="1"/>
    <col min="4" max="5" width="10.5703125" style="113" bestFit="1" customWidth="1"/>
    <col min="6" max="6" width="11.140625" style="113" bestFit="1" customWidth="1"/>
    <col min="7" max="7" width="13.5703125" style="113" bestFit="1" customWidth="1"/>
    <col min="8" max="8" width="16.42578125" style="113" customWidth="1"/>
    <col min="9" max="18" width="9" style="113" customWidth="1"/>
    <col min="19" max="21" width="9" style="222" customWidth="1"/>
    <col min="22" max="22" width="14.28515625" style="222" customWidth="1"/>
    <col min="23" max="24" width="9" style="222"/>
    <col min="25" max="16383" width="9" style="113"/>
    <col min="16384" max="16384" width="11.5703125" style="113" customWidth="1"/>
  </cols>
  <sheetData>
    <row r="1" spans="1:24" x14ac:dyDescent="0.25">
      <c r="A1" s="257" t="str">
        <f ca="1">INDIRECT(T1)</f>
        <v>Back to contents</v>
      </c>
      <c r="B1" s="257"/>
      <c r="C1" s="257"/>
      <c r="D1" s="257"/>
      <c r="E1" s="9"/>
      <c r="F1" s="9"/>
      <c r="G1" s="9"/>
      <c r="H1" s="9"/>
      <c r="T1" s="222" t="s">
        <v>760</v>
      </c>
    </row>
    <row r="2" spans="1:24" s="1" customFormat="1" ht="13.5" customHeight="1" x14ac:dyDescent="0.2">
      <c r="A2" s="245" t="str">
        <f ca="1">INDIRECT($V$10&amp;"Header")</f>
        <v>Table A2: Estimates of tax due on reported notifiable transactions: All transactions</v>
      </c>
      <c r="B2" s="245"/>
      <c r="C2" s="245"/>
      <c r="D2" s="245"/>
      <c r="E2" s="245"/>
      <c r="F2" s="245"/>
      <c r="G2" s="245"/>
      <c r="H2" s="245"/>
      <c r="S2" s="223"/>
      <c r="T2" s="223"/>
      <c r="U2" s="223"/>
      <c r="V2" s="223"/>
      <c r="W2" s="223"/>
      <c r="X2" s="223"/>
    </row>
    <row r="3" spans="1:24" s="1" customFormat="1" ht="12.75" x14ac:dyDescent="0.2">
      <c r="B3" s="184"/>
      <c r="C3" s="184"/>
      <c r="D3" s="184"/>
      <c r="E3" s="184"/>
      <c r="F3" s="184"/>
      <c r="G3" s="184"/>
      <c r="H3" s="184"/>
      <c r="S3" s="223"/>
      <c r="T3" s="223"/>
      <c r="U3" s="223"/>
      <c r="V3" s="223"/>
      <c r="W3" s="223"/>
      <c r="X3" s="223"/>
    </row>
    <row r="4" spans="1:24" ht="17.45" customHeight="1" x14ac:dyDescent="0.35">
      <c r="A4" s="240" t="s">
        <v>732</v>
      </c>
      <c r="B4" s="240"/>
      <c r="C4" s="240"/>
      <c r="D4" s="189" t="s">
        <v>733</v>
      </c>
      <c r="E4" s="189"/>
      <c r="F4" s="189"/>
      <c r="G4" s="189" t="s">
        <v>734</v>
      </c>
      <c r="H4" s="189"/>
    </row>
    <row r="5" spans="1:24" ht="17.25" customHeight="1" x14ac:dyDescent="0.25">
      <c r="A5" s="238"/>
      <c r="B5" s="238"/>
      <c r="C5" s="238"/>
      <c r="D5" s="169" t="s">
        <v>736</v>
      </c>
      <c r="E5" s="169" t="s">
        <v>737</v>
      </c>
      <c r="F5" s="169" t="s">
        <v>738</v>
      </c>
      <c r="G5" s="169" t="s">
        <v>739</v>
      </c>
      <c r="H5" s="169" t="s">
        <v>740</v>
      </c>
    </row>
    <row r="6" spans="1:24" x14ac:dyDescent="0.25">
      <c r="B6" s="170" t="str">
        <f>TableA2Hide!B6</f>
        <v>Apr 18</v>
      </c>
      <c r="C6" s="171"/>
      <c r="D6" s="185">
        <f t="shared" ref="D6:D43" ca="1" si="0">VLOOKUP($B6, INDIRECT($V$10), 3, FALSE)</f>
        <v>12</v>
      </c>
      <c r="E6" s="185">
        <f t="shared" ref="E6:E43" ca="1" si="1">VLOOKUP($B6, INDIRECT($V$10), 4, FALSE)</f>
        <v>15.6</v>
      </c>
      <c r="F6" s="185">
        <f t="shared" ref="F6:F43" ca="1" si="2">VLOOKUP($B6, INDIRECT($V$10), 5, FALSE)</f>
        <v>15.6</v>
      </c>
      <c r="G6" s="174">
        <f t="shared" ref="G6:G43" ca="1" si="3">VLOOKUP($B6, INDIRECT($V$10), 6, FALSE)</f>
        <v>0.29776821780344309</v>
      </c>
      <c r="H6" s="174">
        <f t="shared" ref="H6:H43" ca="1" si="4">VLOOKUP($B6, INDIRECT($V$10), 7, FALSE)</f>
        <v>-1.7154544930783056E-3</v>
      </c>
    </row>
    <row r="7" spans="1:24" x14ac:dyDescent="0.25">
      <c r="B7" s="170" t="str">
        <f>TableA2Hide!B7</f>
        <v>May 18</v>
      </c>
      <c r="C7" s="171"/>
      <c r="D7" s="185">
        <f t="shared" ca="1" si="0"/>
        <v>13.6</v>
      </c>
      <c r="E7" s="185">
        <f t="shared" ca="1" si="1"/>
        <v>14.4</v>
      </c>
      <c r="F7" s="185">
        <f t="shared" ca="1" si="2"/>
        <v>14.4</v>
      </c>
      <c r="G7" s="174">
        <f t="shared" ca="1" si="3"/>
        <v>6.0749415182972388E-2</v>
      </c>
      <c r="H7" s="174">
        <f t="shared" ca="1" si="4"/>
        <v>-1.9151710274740719E-3</v>
      </c>
    </row>
    <row r="8" spans="1:24" x14ac:dyDescent="0.25">
      <c r="B8" s="170" t="str">
        <f>TableA2Hide!B8</f>
        <v>Jun 18</v>
      </c>
      <c r="C8" s="171"/>
      <c r="D8" s="185">
        <f t="shared" ca="1" si="0"/>
        <v>18</v>
      </c>
      <c r="E8" s="185">
        <f t="shared" ca="1" si="1"/>
        <v>19.600000000000001</v>
      </c>
      <c r="F8" s="185">
        <f t="shared" ca="1" si="2"/>
        <v>19.7</v>
      </c>
      <c r="G8" s="174">
        <f t="shared" ca="1" si="3"/>
        <v>9.1274149879071897E-2</v>
      </c>
      <c r="H8" s="174">
        <f t="shared" ca="1" si="4"/>
        <v>4.7361495243052332E-3</v>
      </c>
    </row>
    <row r="9" spans="1:24" x14ac:dyDescent="0.25">
      <c r="B9" s="170" t="str">
        <f>TableA2Hide!B9</f>
        <v>Jul 18</v>
      </c>
      <c r="C9" s="171"/>
      <c r="D9" s="185">
        <f t="shared" ca="1" si="0"/>
        <v>19.7</v>
      </c>
      <c r="E9" s="185">
        <f t="shared" ca="1" si="1"/>
        <v>22.1</v>
      </c>
      <c r="F9" s="185">
        <f t="shared" ca="1" si="2"/>
        <v>22</v>
      </c>
      <c r="G9" s="174">
        <f t="shared" ca="1" si="3"/>
        <v>0.12155342624901766</v>
      </c>
      <c r="H9" s="174">
        <f t="shared" ca="1" si="4"/>
        <v>-1.2911151067064308E-3</v>
      </c>
      <c r="S9" s="223">
        <v>1</v>
      </c>
      <c r="T9" s="223"/>
      <c r="U9" s="223"/>
      <c r="V9" s="223"/>
    </row>
    <row r="10" spans="1:24" x14ac:dyDescent="0.25">
      <c r="B10" s="170" t="str">
        <f>TableA2Hide!B10</f>
        <v>Aug 18</v>
      </c>
      <c r="C10" s="171"/>
      <c r="D10" s="185">
        <f t="shared" ca="1" si="0"/>
        <v>19.100000000000001</v>
      </c>
      <c r="E10" s="185">
        <f t="shared" ca="1" si="1"/>
        <v>20</v>
      </c>
      <c r="F10" s="185">
        <f t="shared" ca="1" si="2"/>
        <v>19.8</v>
      </c>
      <c r="G10" s="174">
        <f t="shared" ca="1" si="3"/>
        <v>5.1305064974089154E-2</v>
      </c>
      <c r="H10" s="174">
        <f t="shared" ca="1" si="4"/>
        <v>-1.0217138893968691E-2</v>
      </c>
      <c r="S10" s="222">
        <v>1</v>
      </c>
      <c r="T10" s="222" t="s">
        <v>761</v>
      </c>
      <c r="V10" s="222" t="str">
        <f>VLOOKUP($S$9,$S$10:$T$13,2,FALSE)</f>
        <v>DTORounded</v>
      </c>
      <c r="W10" s="222">
        <v>25</v>
      </c>
    </row>
    <row r="11" spans="1:24" x14ac:dyDescent="0.25">
      <c r="B11" s="170" t="str">
        <f>TableA2Hide!B11</f>
        <v>Sep 18</v>
      </c>
      <c r="C11" s="171"/>
      <c r="D11" s="185">
        <f t="shared" ca="1" si="0"/>
        <v>19.399999999999999</v>
      </c>
      <c r="E11" s="185">
        <f t="shared" ca="1" si="1"/>
        <v>19.899999999999999</v>
      </c>
      <c r="F11" s="185">
        <f t="shared" ca="1" si="2"/>
        <v>20.2</v>
      </c>
      <c r="G11" s="174">
        <f t="shared" ca="1" si="3"/>
        <v>2.7122760507440002E-2</v>
      </c>
      <c r="H11" s="174">
        <f t="shared" ca="1" si="4"/>
        <v>1.186616534683238E-2</v>
      </c>
      <c r="S11" s="222">
        <v>2</v>
      </c>
      <c r="T11" s="222" t="s">
        <v>762</v>
      </c>
      <c r="W11" s="222">
        <v>26</v>
      </c>
    </row>
    <row r="12" spans="1:24" x14ac:dyDescent="0.25">
      <c r="B12" s="170" t="str">
        <f>TableA2Hide!B12</f>
        <v>Oct 18</v>
      </c>
      <c r="C12" s="171"/>
      <c r="D12" s="185">
        <f t="shared" ca="1" si="0"/>
        <v>21.3</v>
      </c>
      <c r="E12" s="185">
        <f t="shared" ca="1" si="1"/>
        <v>21.8</v>
      </c>
      <c r="F12" s="185">
        <f t="shared" ca="1" si="2"/>
        <v>21.7</v>
      </c>
      <c r="G12" s="174">
        <f t="shared" ca="1" si="3"/>
        <v>2.3876296587079127E-2</v>
      </c>
      <c r="H12" s="174">
        <f t="shared" ca="1" si="4"/>
        <v>-5.7083132668881431E-3</v>
      </c>
      <c r="S12" s="222">
        <v>3</v>
      </c>
      <c r="T12" s="222" t="s">
        <v>763</v>
      </c>
      <c r="W12" s="222">
        <v>29</v>
      </c>
    </row>
    <row r="13" spans="1:24" x14ac:dyDescent="0.25">
      <c r="B13" s="170" t="str">
        <f>TableA2Hide!B13</f>
        <v>Nov 18</v>
      </c>
      <c r="C13" s="171"/>
      <c r="D13" s="185">
        <f t="shared" ca="1" si="0"/>
        <v>22.7</v>
      </c>
      <c r="E13" s="185">
        <f t="shared" ca="1" si="1"/>
        <v>23.3</v>
      </c>
      <c r="F13" s="185">
        <f t="shared" ca="1" si="2"/>
        <v>23.3</v>
      </c>
      <c r="G13" s="174">
        <f t="shared" ca="1" si="3"/>
        <v>2.749829492502287E-2</v>
      </c>
      <c r="H13" s="174">
        <f t="shared" ca="1" si="4"/>
        <v>-3.3437218633470822E-3</v>
      </c>
      <c r="S13" s="222">
        <v>4</v>
      </c>
      <c r="T13" s="222" t="s">
        <v>764</v>
      </c>
      <c r="W13" s="222">
        <v>28</v>
      </c>
    </row>
    <row r="14" spans="1:24" x14ac:dyDescent="0.25">
      <c r="B14" s="170" t="str">
        <f>TableA2Hide!B14</f>
        <v>Dec 18</v>
      </c>
      <c r="C14" s="171"/>
      <c r="D14" s="185">
        <f t="shared" ca="1" si="0"/>
        <v>21.4</v>
      </c>
      <c r="E14" s="185">
        <f t="shared" ca="1" si="1"/>
        <v>21.5</v>
      </c>
      <c r="F14" s="185">
        <f t="shared" ca="1" si="2"/>
        <v>21.5</v>
      </c>
      <c r="G14" s="174">
        <f t="shared" ca="1" si="3"/>
        <v>4.5113452542320243E-3</v>
      </c>
      <c r="H14" s="174">
        <f t="shared" ca="1" si="4"/>
        <v>-2.0115025394483732E-3</v>
      </c>
    </row>
    <row r="15" spans="1:24" x14ac:dyDescent="0.25">
      <c r="B15" s="170" t="str">
        <f>TableA2Hide!B15</f>
        <v>Jan 19</v>
      </c>
      <c r="C15" s="171"/>
      <c r="D15" s="185">
        <f t="shared" ca="1" si="0"/>
        <v>16.899999999999999</v>
      </c>
      <c r="E15" s="185">
        <f t="shared" ca="1" si="1"/>
        <v>17.3</v>
      </c>
      <c r="F15" s="185">
        <f t="shared" ca="1" si="2"/>
        <v>17.3</v>
      </c>
      <c r="G15" s="174">
        <f t="shared" ca="1" si="3"/>
        <v>2.4766746845294563E-2</v>
      </c>
      <c r="H15" s="174">
        <f t="shared" ca="1" si="4"/>
        <v>1.0937120589336047E-3</v>
      </c>
    </row>
    <row r="16" spans="1:24" x14ac:dyDescent="0.25">
      <c r="B16" s="170" t="str">
        <f>TableA2Hide!B16</f>
        <v>Feb 19</v>
      </c>
      <c r="C16" s="40"/>
      <c r="D16" s="185">
        <f t="shared" ca="1" si="0"/>
        <v>15.1</v>
      </c>
      <c r="E16" s="185">
        <f t="shared" ca="1" si="1"/>
        <v>15.6</v>
      </c>
      <c r="F16" s="185">
        <f t="shared" ca="1" si="2"/>
        <v>15.7</v>
      </c>
      <c r="G16" s="174">
        <f t="shared" ca="1" si="3"/>
        <v>3.5711167517317621E-2</v>
      </c>
      <c r="H16" s="174">
        <f t="shared" ca="1" si="4"/>
        <v>2.3087229441696167E-3</v>
      </c>
    </row>
    <row r="17" spans="2:8" x14ac:dyDescent="0.25">
      <c r="B17" s="170" t="str">
        <f>TableA2Hide!B17</f>
        <v>Mar 19</v>
      </c>
      <c r="C17" s="40"/>
      <c r="D17" s="185">
        <f t="shared" ca="1" si="0"/>
        <v>19.7</v>
      </c>
      <c r="E17" s="185">
        <f t="shared" ca="1" si="1"/>
        <v>20</v>
      </c>
      <c r="F17" s="185">
        <f t="shared" ca="1" si="2"/>
        <v>19.899999999999999</v>
      </c>
      <c r="G17" s="174">
        <f t="shared" ca="1" si="3"/>
        <v>1.8017156287696512E-2</v>
      </c>
      <c r="H17" s="174">
        <f t="shared" ca="1" si="4"/>
        <v>-3.9383471936768055E-3</v>
      </c>
    </row>
    <row r="18" spans="2:8" ht="26.25" customHeight="1" x14ac:dyDescent="0.25">
      <c r="B18" s="190" t="str">
        <f>TableA2Hide!B18</f>
        <v>Apr 19</v>
      </c>
      <c r="C18" s="195">
        <f>IF(OR(S9=1, S9=4), TableA2Hide!A47, "")</f>
        <v>2</v>
      </c>
      <c r="D18" s="196">
        <f t="shared" ca="1" si="0"/>
        <v>14.5</v>
      </c>
      <c r="E18" s="196">
        <f t="shared" ca="1" si="1"/>
        <v>14.1</v>
      </c>
      <c r="F18" s="196">
        <f t="shared" ca="1" si="2"/>
        <v>14</v>
      </c>
      <c r="G18" s="129">
        <f t="shared" ca="1" si="3"/>
        <v>-3.0852339609937274E-2</v>
      </c>
      <c r="H18" s="129">
        <f t="shared" ca="1" si="4"/>
        <v>-5.3584423580269602E-3</v>
      </c>
    </row>
    <row r="19" spans="2:8" x14ac:dyDescent="0.25">
      <c r="B19" s="170" t="str">
        <f>TableA2Hide!B19</f>
        <v>May 19</v>
      </c>
      <c r="C19" s="40"/>
      <c r="D19" s="185">
        <f t="shared" ca="1" si="0"/>
        <v>17.7</v>
      </c>
      <c r="E19" s="185">
        <f t="shared" ca="1" si="1"/>
        <v>18</v>
      </c>
      <c r="F19" s="185">
        <f t="shared" ca="1" si="2"/>
        <v>20.100000000000001</v>
      </c>
      <c r="G19" s="174">
        <f t="shared" ca="1" si="3"/>
        <v>1.5440735983392351E-2</v>
      </c>
      <c r="H19" s="174">
        <f t="shared" ca="1" si="4"/>
        <v>0.11469074416264435</v>
      </c>
    </row>
    <row r="20" spans="2:8" x14ac:dyDescent="0.25">
      <c r="B20" s="170" t="str">
        <f>TableA2Hide!B20</f>
        <v>Jun 19</v>
      </c>
      <c r="C20" s="40"/>
      <c r="D20" s="185">
        <f t="shared" ca="1" si="0"/>
        <v>15.8</v>
      </c>
      <c r="E20" s="185">
        <f t="shared" ca="1" si="1"/>
        <v>17.2</v>
      </c>
      <c r="F20" s="185">
        <f t="shared" ca="1" si="2"/>
        <v>17.100000000000001</v>
      </c>
      <c r="G20" s="174">
        <f t="shared" ca="1" si="3"/>
        <v>8.9102346982946612E-2</v>
      </c>
      <c r="H20" s="174">
        <f t="shared" ca="1" si="4"/>
        <v>-8.099027881968035E-3</v>
      </c>
    </row>
    <row r="21" spans="2:8" x14ac:dyDescent="0.25">
      <c r="B21" s="170" t="str">
        <f>TableA2Hide!B21</f>
        <v>Jul 19</v>
      </c>
      <c r="C21" s="40"/>
      <c r="D21" s="185">
        <f t="shared" ca="1" si="0"/>
        <v>19.600000000000001</v>
      </c>
      <c r="E21" s="185">
        <f t="shared" ca="1" si="1"/>
        <v>19.8</v>
      </c>
      <c r="F21" s="185">
        <f t="shared" ca="1" si="2"/>
        <v>19.8</v>
      </c>
      <c r="G21" s="174">
        <f t="shared" ca="1" si="3"/>
        <v>1.1441159094722098E-2</v>
      </c>
      <c r="H21" s="174">
        <f t="shared" ca="1" si="4"/>
        <v>-1.187193125467223E-3</v>
      </c>
    </row>
    <row r="22" spans="2:8" x14ac:dyDescent="0.25">
      <c r="B22" s="170" t="str">
        <f>TableA2Hide!B22</f>
        <v>Aug 19</v>
      </c>
      <c r="C22" s="40"/>
      <c r="D22" s="185">
        <f t="shared" ca="1" si="0"/>
        <v>20.8</v>
      </c>
      <c r="E22" s="185">
        <f t="shared" ca="1" si="1"/>
        <v>21.4</v>
      </c>
      <c r="F22" s="185">
        <f t="shared" ca="1" si="2"/>
        <v>21.4</v>
      </c>
      <c r="G22" s="174">
        <f t="shared" ca="1" si="3"/>
        <v>3.1490990616660053E-2</v>
      </c>
      <c r="H22" s="174">
        <f t="shared" ca="1" si="4"/>
        <v>-4.2109264817047354E-4</v>
      </c>
    </row>
    <row r="23" spans="2:8" x14ac:dyDescent="0.25">
      <c r="B23" s="170" t="str">
        <f>TableA2Hide!B23</f>
        <v>Sep 19</v>
      </c>
      <c r="C23" s="40"/>
      <c r="D23" s="185">
        <f t="shared" ca="1" si="0"/>
        <v>19.2</v>
      </c>
      <c r="E23" s="185">
        <f t="shared" ca="1" si="1"/>
        <v>22.3</v>
      </c>
      <c r="F23" s="185">
        <f t="shared" ca="1" si="2"/>
        <v>22.2</v>
      </c>
      <c r="G23" s="174">
        <f t="shared" ca="1" si="3"/>
        <v>0.15841685805045413</v>
      </c>
      <c r="H23" s="174">
        <f t="shared" ca="1" si="4"/>
        <v>-2.4222841060769218E-3</v>
      </c>
    </row>
    <row r="24" spans="2:8" x14ac:dyDescent="0.25">
      <c r="B24" s="170" t="str">
        <f>TableA2Hide!B24</f>
        <v>Oct 19</v>
      </c>
      <c r="C24" s="40"/>
      <c r="D24" s="185">
        <f t="shared" ca="1" si="0"/>
        <v>20.3</v>
      </c>
      <c r="E24" s="185">
        <f t="shared" ca="1" si="1"/>
        <v>20.7</v>
      </c>
      <c r="F24" s="185">
        <f t="shared" ca="1" si="2"/>
        <v>20.5</v>
      </c>
      <c r="G24" s="174">
        <f t="shared" ca="1" si="3"/>
        <v>1.9157895659545288E-2</v>
      </c>
      <c r="H24" s="174">
        <f t="shared" ca="1" si="4"/>
        <v>-5.3428682388443338E-3</v>
      </c>
    </row>
    <row r="25" spans="2:8" x14ac:dyDescent="0.25">
      <c r="B25" s="170" t="str">
        <f>TableA2Hide!B25</f>
        <v>Nov 19</v>
      </c>
      <c r="D25" s="185">
        <f t="shared" ca="1" si="0"/>
        <v>23.2</v>
      </c>
      <c r="E25" s="185">
        <f t="shared" ca="1" si="1"/>
        <v>23.5</v>
      </c>
      <c r="F25" s="185">
        <f t="shared" ca="1" si="2"/>
        <v>23.4</v>
      </c>
      <c r="G25" s="174">
        <f t="shared" ca="1" si="3"/>
        <v>1.3392401829710243E-2</v>
      </c>
      <c r="H25" s="174">
        <f t="shared" ca="1" si="4"/>
        <v>-4.2636850384248914E-3</v>
      </c>
    </row>
    <row r="26" spans="2:8" x14ac:dyDescent="0.25">
      <c r="B26" s="170" t="str">
        <f>TableA2Hide!B26</f>
        <v>Dec 19</v>
      </c>
      <c r="C26" s="186"/>
      <c r="D26" s="185">
        <f t="shared" ca="1" si="0"/>
        <v>24.4</v>
      </c>
      <c r="E26" s="185">
        <f t="shared" ca="1" si="1"/>
        <v>24.3</v>
      </c>
      <c r="F26" s="185">
        <f t="shared" ca="1" si="2"/>
        <v>24.3</v>
      </c>
      <c r="G26" s="174">
        <f t="shared" ca="1" si="3"/>
        <v>-1.8407601802791218E-3</v>
      </c>
      <c r="H26" s="174">
        <f t="shared" ca="1" si="4"/>
        <v>7.1884087109364003E-4</v>
      </c>
    </row>
    <row r="27" spans="2:8" x14ac:dyDescent="0.25">
      <c r="B27" s="170" t="str">
        <f>TableA2Hide!B27</f>
        <v>Jan 20</v>
      </c>
      <c r="C27" s="40"/>
      <c r="D27" s="185">
        <f t="shared" ca="1" si="0"/>
        <v>16.2</v>
      </c>
      <c r="E27" s="185">
        <f t="shared" ca="1" si="1"/>
        <v>20.6</v>
      </c>
      <c r="F27" s="185">
        <f t="shared" ca="1" si="2"/>
        <v>20.3</v>
      </c>
      <c r="G27" s="174">
        <f t="shared" ca="1" si="3"/>
        <v>0.26596390328824682</v>
      </c>
      <c r="H27" s="174">
        <f t="shared" ca="1" si="4"/>
        <v>-1.1386198994492891E-2</v>
      </c>
    </row>
    <row r="28" spans="2:8" x14ac:dyDescent="0.25">
      <c r="B28" s="170" t="str">
        <f>TableA2Hide!B28</f>
        <v>Feb 20</v>
      </c>
      <c r="C28" s="40"/>
      <c r="D28" s="185">
        <f t="shared" ca="1" si="0"/>
        <v>16.5</v>
      </c>
      <c r="E28" s="185">
        <f t="shared" ca="1" si="1"/>
        <v>16.600000000000001</v>
      </c>
      <c r="F28" s="185">
        <f t="shared" ca="1" si="2"/>
        <v>16.600000000000001</v>
      </c>
      <c r="G28" s="174">
        <f t="shared" ca="1" si="3"/>
        <v>8.8695419087907457E-3</v>
      </c>
      <c r="H28" s="174">
        <f t="shared" ca="1" si="4"/>
        <v>-3.3444691823329986E-3</v>
      </c>
    </row>
    <row r="29" spans="2:8" x14ac:dyDescent="0.25">
      <c r="B29" s="170" t="str">
        <f>TableA2Hide!B29</f>
        <v>Mar 20</v>
      </c>
      <c r="C29" s="40"/>
      <c r="D29" s="185">
        <f t="shared" ca="1" si="0"/>
        <v>17.399999999999999</v>
      </c>
      <c r="E29" s="185">
        <f t="shared" ca="1" si="1"/>
        <v>18.399999999999999</v>
      </c>
      <c r="F29" s="185">
        <f t="shared" ca="1" si="2"/>
        <v>18.3</v>
      </c>
      <c r="G29" s="174">
        <f t="shared" ca="1" si="3"/>
        <v>5.5038663771175056E-2</v>
      </c>
      <c r="H29" s="174">
        <f t="shared" ca="1" si="4"/>
        <v>-3.2255618468488567E-3</v>
      </c>
    </row>
    <row r="30" spans="2:8" ht="26.25" customHeight="1" x14ac:dyDescent="0.25">
      <c r="B30" s="190" t="str">
        <f>TableA2Hide!B30</f>
        <v>Apr 20</v>
      </c>
      <c r="C30" s="1"/>
      <c r="D30" s="196">
        <f t="shared" ca="1" si="0"/>
        <v>10</v>
      </c>
      <c r="E30" s="196">
        <f t="shared" ca="1" si="1"/>
        <v>10.199999999999999</v>
      </c>
      <c r="F30" s="196">
        <f t="shared" ca="1" si="2"/>
        <v>10.1</v>
      </c>
      <c r="G30" s="129">
        <f t="shared" ca="1" si="3"/>
        <v>2.1552828997027484E-2</v>
      </c>
      <c r="H30" s="129">
        <f t="shared" ca="1" si="4"/>
        <v>-2.725757574512877E-3</v>
      </c>
    </row>
    <row r="31" spans="2:8" x14ac:dyDescent="0.25">
      <c r="B31" s="190" t="str">
        <f>TableA2Hide!B31</f>
        <v>May 20</v>
      </c>
      <c r="C31" s="1"/>
      <c r="D31" s="196">
        <f t="shared" ca="1" si="0"/>
        <v>6.7</v>
      </c>
      <c r="E31" s="196">
        <f t="shared" ca="1" si="1"/>
        <v>6.8</v>
      </c>
      <c r="F31" s="196">
        <f t="shared" ca="1" si="2"/>
        <v>6.7</v>
      </c>
      <c r="G31" s="129">
        <f t="shared" ca="1" si="3"/>
        <v>1.6831761801052059E-2</v>
      </c>
      <c r="H31" s="129">
        <f t="shared" ca="1" si="4"/>
        <v>-4.6276245873895228E-3</v>
      </c>
    </row>
    <row r="32" spans="2:8" x14ac:dyDescent="0.25">
      <c r="B32" s="190" t="str">
        <f>TableA2Hide!B32</f>
        <v>Jun 20</v>
      </c>
      <c r="C32" s="1"/>
      <c r="D32" s="196">
        <f t="shared" ca="1" si="0"/>
        <v>9.8000000000000007</v>
      </c>
      <c r="E32" s="196">
        <f t="shared" ca="1" si="1"/>
        <v>9.9</v>
      </c>
      <c r="F32" s="196">
        <f t="shared" ca="1" si="2"/>
        <v>9.9</v>
      </c>
      <c r="G32" s="129">
        <f t="shared" ca="1" si="3"/>
        <v>1.5827436193207367E-2</v>
      </c>
      <c r="H32" s="129">
        <f t="shared" ca="1" si="4"/>
        <v>-9.1265127472722751E-3</v>
      </c>
    </row>
    <row r="33" spans="1:24" x14ac:dyDescent="0.25">
      <c r="B33" s="190" t="str">
        <f>TableA2Hide!B33</f>
        <v>Jul 20</v>
      </c>
      <c r="C33" s="1"/>
      <c r="D33" s="196">
        <f t="shared" ca="1" si="0"/>
        <v>12.7</v>
      </c>
      <c r="E33" s="196">
        <f t="shared" ca="1" si="1"/>
        <v>13.1</v>
      </c>
      <c r="F33" s="196">
        <f t="shared" ca="1" si="2"/>
        <v>13.1</v>
      </c>
      <c r="G33" s="129">
        <f t="shared" ca="1" si="3"/>
        <v>3.8315480661344825E-2</v>
      </c>
      <c r="H33" s="129">
        <f t="shared" ca="1" si="4"/>
        <v>-1.9223358387951972E-3</v>
      </c>
    </row>
    <row r="34" spans="1:24" x14ac:dyDescent="0.25">
      <c r="B34" s="190" t="str">
        <f>TableA2Hide!B34</f>
        <v>Aug 20</v>
      </c>
      <c r="C34" s="1"/>
      <c r="D34" s="196">
        <f t="shared" ca="1" si="0"/>
        <v>14</v>
      </c>
      <c r="E34" s="196">
        <f t="shared" ca="1" si="1"/>
        <v>14.1</v>
      </c>
      <c r="F34" s="196">
        <f t="shared" ca="1" si="2"/>
        <v>14.1</v>
      </c>
      <c r="G34" s="129">
        <f t="shared" ca="1" si="3"/>
        <v>3.5306688334670877E-3</v>
      </c>
      <c r="H34" s="129">
        <f t="shared" ca="1" si="4"/>
        <v>-5.411018626372277E-4</v>
      </c>
    </row>
    <row r="35" spans="1:24" x14ac:dyDescent="0.25">
      <c r="B35" s="190" t="str">
        <f>TableA2Hide!B35</f>
        <v>Sep 20</v>
      </c>
      <c r="C35" s="1"/>
      <c r="D35" s="196">
        <f t="shared" ca="1" si="0"/>
        <v>13</v>
      </c>
      <c r="E35" s="196">
        <f t="shared" ca="1" si="1"/>
        <v>13.5</v>
      </c>
      <c r="F35" s="196">
        <f t="shared" ca="1" si="2"/>
        <v>13.4</v>
      </c>
      <c r="G35" s="129">
        <f t="shared" ca="1" si="3"/>
        <v>3.4332916943464298E-2</v>
      </c>
      <c r="H35" s="129">
        <f t="shared" ca="1" si="4"/>
        <v>-9.1987008972060913E-3</v>
      </c>
    </row>
    <row r="36" spans="1:24" x14ac:dyDescent="0.25">
      <c r="B36" s="190" t="str">
        <f>TableA2Hide!B36</f>
        <v>Oct 20</v>
      </c>
      <c r="C36" s="1"/>
      <c r="D36" s="196">
        <f t="shared" ca="1" si="0"/>
        <v>22.5</v>
      </c>
      <c r="E36" s="196">
        <f t="shared" ca="1" si="1"/>
        <v>23.2</v>
      </c>
      <c r="F36" s="196">
        <f t="shared" ca="1" si="2"/>
        <v>23.1</v>
      </c>
      <c r="G36" s="129">
        <f t="shared" ca="1" si="3"/>
        <v>3.1478758974877508E-2</v>
      </c>
      <c r="H36" s="129">
        <f t="shared" ca="1" si="4"/>
        <v>-5.6562678071473416E-3</v>
      </c>
    </row>
    <row r="37" spans="1:24" x14ac:dyDescent="0.25">
      <c r="B37" s="190" t="str">
        <f>TableA2Hide!B37</f>
        <v>Nov 20</v>
      </c>
      <c r="C37" s="1"/>
      <c r="D37" s="196">
        <f t="shared" ca="1" si="0"/>
        <v>21.9</v>
      </c>
      <c r="E37" s="196">
        <f t="shared" ca="1" si="1"/>
        <v>22.5</v>
      </c>
      <c r="F37" s="196">
        <f t="shared" ca="1" si="2"/>
        <v>22.4</v>
      </c>
      <c r="G37" s="129">
        <f t="shared" ca="1" si="3"/>
        <v>2.4993654450363501E-2</v>
      </c>
      <c r="H37" s="129">
        <f t="shared" ca="1" si="4"/>
        <v>-3.5746206187037277E-3</v>
      </c>
    </row>
    <row r="38" spans="1:24" x14ac:dyDescent="0.25">
      <c r="B38" s="190" t="str">
        <f>TableA2Hide!B38</f>
        <v>Dec 20</v>
      </c>
      <c r="C38" s="1"/>
      <c r="D38" s="196">
        <f t="shared" ca="1" si="0"/>
        <v>29.2</v>
      </c>
      <c r="E38" s="196">
        <f t="shared" ca="1" si="1"/>
        <v>29.9</v>
      </c>
      <c r="F38" s="196">
        <f t="shared" ca="1" si="2"/>
        <v>29.7</v>
      </c>
      <c r="G38" s="129">
        <f t="shared" ca="1" si="3"/>
        <v>2.6825390002482852E-2</v>
      </c>
      <c r="H38" s="129">
        <f t="shared" ca="1" si="4"/>
        <v>-6.8396211529638817E-3</v>
      </c>
    </row>
    <row r="39" spans="1:24" x14ac:dyDescent="0.25">
      <c r="B39" s="190" t="str">
        <f>TableA2Hide!B39</f>
        <v>Jan 21</v>
      </c>
      <c r="C39" s="1"/>
      <c r="D39" s="196">
        <f t="shared" ca="1" si="0"/>
        <v>17.8</v>
      </c>
      <c r="E39" s="196">
        <f t="shared" ca="1" si="1"/>
        <v>18.399999999999999</v>
      </c>
      <c r="F39" s="196">
        <f t="shared" ca="1" si="2"/>
        <v>18.100000000000001</v>
      </c>
      <c r="G39" s="129">
        <f t="shared" ca="1" si="3"/>
        <v>3.803415314950187E-2</v>
      </c>
      <c r="H39" s="129">
        <f t="shared" ca="1" si="4"/>
        <v>-2.0253411524489118E-2</v>
      </c>
    </row>
    <row r="40" spans="1:24" x14ac:dyDescent="0.25">
      <c r="B40" s="190" t="str">
        <f>TableA2Hide!B40</f>
        <v>Feb 21</v>
      </c>
      <c r="C40" s="1"/>
      <c r="D40" s="196">
        <f t="shared" ca="1" si="0"/>
        <v>24</v>
      </c>
      <c r="E40" s="196">
        <f t="shared" ca="1" si="1"/>
        <v>24.5</v>
      </c>
      <c r="F40" s="196">
        <f t="shared" ca="1" si="2"/>
        <v>24.2</v>
      </c>
      <c r="G40" s="129">
        <f t="shared" ca="1" si="3"/>
        <v>1.8491220233491257E-2</v>
      </c>
      <c r="H40" s="129">
        <f t="shared" ca="1" si="4"/>
        <v>-1.1135207382010681E-2</v>
      </c>
    </row>
    <row r="41" spans="1:24" x14ac:dyDescent="0.25">
      <c r="B41" s="190" t="str">
        <f>TableA2Hide!B41</f>
        <v>Mar 21</v>
      </c>
      <c r="C41" s="1"/>
      <c r="D41" s="196">
        <f t="shared" ca="1" si="0"/>
        <v>36.6</v>
      </c>
      <c r="E41" s="196">
        <f t="shared" ca="1" si="1"/>
        <v>37.6</v>
      </c>
      <c r="F41" s="196">
        <f t="shared" ca="1" si="2"/>
        <v>37.5</v>
      </c>
      <c r="G41" s="129">
        <f t="shared" ca="1" si="3"/>
        <v>2.6632861990608658E-2</v>
      </c>
      <c r="H41" s="129">
        <f t="shared" ca="1" si="4"/>
        <v>-3.0396711922603403E-3</v>
      </c>
    </row>
    <row r="42" spans="1:24" ht="26.25" customHeight="1" x14ac:dyDescent="0.25">
      <c r="B42" s="190" t="str">
        <f>TableA2Hide!B42</f>
        <v>Apr 21</v>
      </c>
      <c r="C42" s="1"/>
      <c r="D42" s="196">
        <f t="shared" ca="1" si="0"/>
        <v>37.6</v>
      </c>
      <c r="E42" s="196">
        <f t="shared" ca="1" si="1"/>
        <v>38.799999999999997</v>
      </c>
      <c r="F42" s="196" t="str">
        <f t="shared" ca="1" si="2"/>
        <v/>
      </c>
      <c r="G42" s="129">
        <f t="shared" ca="1" si="3"/>
        <v>3.2497810883540312E-2</v>
      </c>
      <c r="H42" s="129" t="str">
        <f t="shared" ca="1" si="4"/>
        <v/>
      </c>
    </row>
    <row r="43" spans="1:24" x14ac:dyDescent="0.25">
      <c r="B43" s="190" t="str">
        <f>TableA2Hide!B43</f>
        <v>May 21</v>
      </c>
      <c r="C43" s="1"/>
      <c r="D43" s="196">
        <f t="shared" ca="1" si="0"/>
        <v>22.8</v>
      </c>
      <c r="E43" s="196" t="str">
        <f t="shared" ca="1" si="1"/>
        <v/>
      </c>
      <c r="F43" s="196" t="str">
        <f t="shared" ca="1" si="2"/>
        <v/>
      </c>
      <c r="G43" s="129" t="str">
        <f t="shared" ca="1" si="3"/>
        <v/>
      </c>
      <c r="H43" s="129" t="str">
        <f t="shared" ca="1" si="4"/>
        <v/>
      </c>
    </row>
    <row r="44" spans="1:24" ht="6" customHeight="1" x14ac:dyDescent="0.25">
      <c r="A44" s="177"/>
      <c r="B44" s="178"/>
      <c r="C44" s="179"/>
      <c r="D44" s="180"/>
      <c r="E44" s="180"/>
      <c r="F44" s="178"/>
      <c r="G44" s="180"/>
      <c r="H44" s="180"/>
    </row>
    <row r="45" spans="1:24" s="1" customFormat="1" ht="13.5" customHeight="1" x14ac:dyDescent="0.2">
      <c r="A45" s="181">
        <v>1</v>
      </c>
      <c r="B45" s="197" t="s">
        <v>749</v>
      </c>
      <c r="C45" s="197"/>
      <c r="D45" s="197"/>
      <c r="E45" s="197"/>
      <c r="F45" s="197"/>
      <c r="G45" s="197"/>
      <c r="H45" s="197"/>
      <c r="S45" s="223"/>
      <c r="T45" s="223"/>
      <c r="U45" s="223"/>
      <c r="V45" s="223"/>
      <c r="W45" s="223"/>
      <c r="X45" s="223"/>
    </row>
    <row r="46" spans="1:24" s="1" customFormat="1" ht="30" customHeight="1" x14ac:dyDescent="0.2">
      <c r="B46" s="243" t="s">
        <v>750</v>
      </c>
      <c r="C46" s="243"/>
      <c r="D46" s="243"/>
      <c r="E46" s="243"/>
      <c r="F46" s="243"/>
      <c r="G46" s="243"/>
      <c r="H46" s="243"/>
      <c r="S46" s="223"/>
      <c r="T46" s="223"/>
      <c r="U46" s="223"/>
      <c r="V46" s="223"/>
      <c r="W46" s="223"/>
      <c r="X46" s="223"/>
    </row>
    <row r="47" spans="1:24" ht="38.25" customHeight="1" x14ac:dyDescent="0.25">
      <c r="A47" s="181">
        <f>IF(OR(S9=1, S9=4), TableA2Hide!A47, "")</f>
        <v>2</v>
      </c>
      <c r="B47" s="243" t="s">
        <v>751</v>
      </c>
      <c r="C47" s="243"/>
      <c r="D47" s="243"/>
      <c r="E47" s="243"/>
      <c r="F47" s="243"/>
      <c r="G47" s="243"/>
      <c r="H47" s="243"/>
    </row>
    <row r="48" spans="1:24" x14ac:dyDescent="0.25">
      <c r="B48" s="9" t="s">
        <v>192</v>
      </c>
      <c r="C48" s="9"/>
      <c r="D48" s="9"/>
      <c r="E48" s="9"/>
      <c r="F48" s="9"/>
      <c r="G48" s="9"/>
      <c r="H48" s="9"/>
    </row>
  </sheetData>
  <mergeCells count="5">
    <mergeCell ref="A1:D1"/>
    <mergeCell ref="A2:H2"/>
    <mergeCell ref="A4:C5"/>
    <mergeCell ref="B46:H46"/>
    <mergeCell ref="B47:H47"/>
  </mergeCells>
  <hyperlinks>
    <hyperlink ref="A1" location="ContentsHead" display="ContentsHead" xr:uid="{65EA36F2-FB74-4E3E-8DDA-6936F0E0EC8E}"/>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List Box 1">
              <controlPr defaultSize="0" autoLine="0" autoPict="0">
                <anchor moveWithCells="1">
                  <from>
                    <xdr:col>8</xdr:col>
                    <xdr:colOff>533400</xdr:colOff>
                    <xdr:row>1</xdr:row>
                    <xdr:rowOff>28575</xdr:rowOff>
                  </from>
                  <to>
                    <xdr:col>12</xdr:col>
                    <xdr:colOff>466725</xdr:colOff>
                    <xdr:row>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3F894-9FBE-4666-8C29-03DE14DF67AA}">
  <sheetPr codeName="Sheet9"/>
  <dimension ref="A1:Q1097"/>
  <sheetViews>
    <sheetView showGridLines="0" zoomScaleNormal="100" workbookViewId="0">
      <pane xSplit="9" ySplit="1" topLeftCell="J2" activePane="bottomRight" state="frozen"/>
      <selection activeCell="J31374" sqref="J31374"/>
      <selection pane="topRight" activeCell="J31374" sqref="J31374"/>
      <selection pane="bottomLeft" activeCell="J31374" sqref="J31374"/>
      <selection pane="bottomRight" sqref="A1:B1"/>
    </sheetView>
  </sheetViews>
  <sheetFormatPr defaultColWidth="9" defaultRowHeight="12.75" x14ac:dyDescent="0.2"/>
  <cols>
    <col min="1" max="1" width="9" style="12"/>
    <col min="2" max="2" width="11" style="12" customWidth="1"/>
    <col min="3" max="3" width="9" style="12"/>
    <col min="4" max="4" width="9" style="12" customWidth="1"/>
    <col min="5" max="6" width="9" style="12"/>
    <col min="7" max="7" width="9" style="12" customWidth="1"/>
    <col min="8" max="8" width="9" style="12"/>
    <col min="9" max="9" width="7.140625" style="12" customWidth="1"/>
    <col min="10" max="10" width="18.85546875" style="1" customWidth="1"/>
    <col min="11" max="11" width="20.28515625" style="1" customWidth="1"/>
    <col min="12" max="12" width="18.5703125" style="1" customWidth="1"/>
    <col min="13" max="13" width="17.140625" style="1" bestFit="1" customWidth="1"/>
    <col min="14" max="14" width="19.140625" style="1" customWidth="1"/>
    <col min="15" max="15" width="10.140625" style="1" customWidth="1"/>
    <col min="16" max="16" width="6.85546875" style="1" customWidth="1"/>
    <col min="17" max="17" width="9.42578125" style="1" customWidth="1"/>
    <col min="18" max="16384" width="9" style="16"/>
  </cols>
  <sheetData>
    <row r="1" spans="1:15" ht="15.75" x14ac:dyDescent="0.25">
      <c r="A1" s="227" t="s">
        <v>182</v>
      </c>
      <c r="B1" s="227"/>
      <c r="J1" s="14"/>
      <c r="L1" s="17"/>
      <c r="M1" s="17"/>
      <c r="N1" s="17"/>
    </row>
    <row r="2" spans="1:15" ht="15" x14ac:dyDescent="0.25">
      <c r="A2" s="18"/>
      <c r="B2" s="18"/>
      <c r="L2" s="17"/>
      <c r="M2" s="17"/>
      <c r="N2" s="17"/>
    </row>
    <row r="3" spans="1:15" ht="15.75" x14ac:dyDescent="0.25">
      <c r="J3" s="14" t="s">
        <v>183</v>
      </c>
    </row>
    <row r="4" spans="1:15" ht="17.25" customHeight="1" x14ac:dyDescent="0.25">
      <c r="A4" s="19"/>
      <c r="B4" s="20"/>
      <c r="C4" s="20"/>
      <c r="D4" s="20"/>
      <c r="E4" s="20"/>
      <c r="F4" s="20"/>
      <c r="G4" s="20"/>
      <c r="H4" s="20"/>
      <c r="I4" s="20"/>
      <c r="J4" s="1" t="s">
        <v>184</v>
      </c>
      <c r="K4" s="5">
        <v>2.1</v>
      </c>
    </row>
    <row r="5" spans="1:15" x14ac:dyDescent="0.2">
      <c r="J5" s="1" t="s">
        <v>185</v>
      </c>
      <c r="K5" s="1" t="s">
        <v>49</v>
      </c>
      <c r="L5" s="21"/>
      <c r="M5" s="21"/>
    </row>
    <row r="6" spans="1:15" x14ac:dyDescent="0.2">
      <c r="J6" s="1" t="s">
        <v>186</v>
      </c>
      <c r="K6" s="1" t="s">
        <v>187</v>
      </c>
      <c r="L6" s="21"/>
      <c r="M6" s="21"/>
    </row>
    <row r="7" spans="1:15" x14ac:dyDescent="0.2">
      <c r="J7" s="1" t="s">
        <v>188</v>
      </c>
      <c r="K7" s="1" t="s">
        <v>189</v>
      </c>
      <c r="L7" s="21"/>
      <c r="M7" s="21"/>
    </row>
    <row r="8" spans="1:15" ht="13.35" customHeight="1" x14ac:dyDescent="0.2">
      <c r="J8" s="1" t="s">
        <v>190</v>
      </c>
      <c r="K8" s="23" t="s">
        <v>191</v>
      </c>
      <c r="L8" s="1" t="s">
        <v>190</v>
      </c>
      <c r="M8" s="23" t="s">
        <v>145</v>
      </c>
      <c r="N8" s="24" t="s">
        <v>190</v>
      </c>
      <c r="O8" s="25" t="s">
        <v>146</v>
      </c>
    </row>
    <row r="9" spans="1:15" x14ac:dyDescent="0.2">
      <c r="J9" s="26">
        <v>44282</v>
      </c>
      <c r="K9" s="27">
        <v>1720</v>
      </c>
      <c r="L9" s="26">
        <v>43918</v>
      </c>
      <c r="M9" s="27">
        <v>1060</v>
      </c>
      <c r="N9" s="26">
        <v>43554</v>
      </c>
      <c r="O9" s="27">
        <v>1330</v>
      </c>
    </row>
    <row r="10" spans="1:15" x14ac:dyDescent="0.2">
      <c r="J10" s="26">
        <v>44289</v>
      </c>
      <c r="K10" s="27">
        <v>1280</v>
      </c>
      <c r="L10" s="26">
        <v>43925</v>
      </c>
      <c r="M10" s="27">
        <v>560</v>
      </c>
      <c r="N10" s="26">
        <v>43561</v>
      </c>
      <c r="O10" s="27">
        <v>1210</v>
      </c>
    </row>
    <row r="11" spans="1:15" x14ac:dyDescent="0.2">
      <c r="J11" s="26">
        <v>44296</v>
      </c>
      <c r="K11" s="27">
        <v>1280</v>
      </c>
      <c r="L11" s="26">
        <v>43932</v>
      </c>
      <c r="M11" s="27">
        <v>430</v>
      </c>
      <c r="N11" s="26">
        <v>43568</v>
      </c>
      <c r="O11" s="27">
        <v>1090</v>
      </c>
    </row>
    <row r="12" spans="1:15" x14ac:dyDescent="0.2">
      <c r="J12" s="26">
        <v>44303</v>
      </c>
      <c r="K12" s="27">
        <v>1390</v>
      </c>
      <c r="L12" s="26">
        <v>43939</v>
      </c>
      <c r="M12" s="27">
        <v>500</v>
      </c>
      <c r="N12" s="26">
        <v>43575</v>
      </c>
      <c r="O12" s="27">
        <v>860</v>
      </c>
    </row>
    <row r="13" spans="1:15" x14ac:dyDescent="0.2">
      <c r="J13" s="26">
        <v>44310</v>
      </c>
      <c r="K13" s="27">
        <v>1500</v>
      </c>
      <c r="L13" s="26">
        <v>43946</v>
      </c>
      <c r="M13" s="27">
        <v>550</v>
      </c>
      <c r="N13" s="26">
        <v>43582</v>
      </c>
      <c r="O13" s="27">
        <v>1160</v>
      </c>
    </row>
    <row r="14" spans="1:15" x14ac:dyDescent="0.2">
      <c r="J14" s="26">
        <v>44317</v>
      </c>
      <c r="K14" s="27">
        <v>1110</v>
      </c>
      <c r="L14" s="26">
        <v>43953</v>
      </c>
      <c r="M14" s="27">
        <v>450</v>
      </c>
      <c r="N14" s="26">
        <v>43589</v>
      </c>
      <c r="O14" s="27">
        <v>890</v>
      </c>
    </row>
    <row r="15" spans="1:15" x14ac:dyDescent="0.2">
      <c r="J15" s="26">
        <v>44324</v>
      </c>
      <c r="K15" s="27">
        <v>1230</v>
      </c>
      <c r="L15" s="26">
        <v>43960</v>
      </c>
      <c r="M15" s="27">
        <v>430</v>
      </c>
      <c r="N15" s="26">
        <v>43596</v>
      </c>
      <c r="O15" s="27">
        <v>1010</v>
      </c>
    </row>
    <row r="16" spans="1:15" x14ac:dyDescent="0.2">
      <c r="J16" s="26">
        <v>44331</v>
      </c>
      <c r="K16" s="27">
        <v>1270</v>
      </c>
      <c r="L16" s="26">
        <v>43967</v>
      </c>
      <c r="M16" s="27">
        <v>510</v>
      </c>
      <c r="N16" s="26">
        <v>43603</v>
      </c>
      <c r="O16" s="27">
        <v>1150</v>
      </c>
    </row>
    <row r="17" spans="10:15" x14ac:dyDescent="0.2">
      <c r="J17" s="26">
        <v>44338</v>
      </c>
      <c r="K17" s="27">
        <v>1510</v>
      </c>
      <c r="L17" s="26">
        <v>43974</v>
      </c>
      <c r="M17" s="27">
        <v>510</v>
      </c>
      <c r="N17" s="26">
        <v>43610</v>
      </c>
      <c r="O17" s="27">
        <v>1000</v>
      </c>
    </row>
    <row r="18" spans="10:15" x14ac:dyDescent="0.2">
      <c r="J18" s="26">
        <v>44345</v>
      </c>
      <c r="K18" s="27">
        <v>1190</v>
      </c>
      <c r="L18" s="26">
        <v>43981</v>
      </c>
      <c r="M18" s="27">
        <v>610</v>
      </c>
      <c r="N18" s="26">
        <v>43617</v>
      </c>
      <c r="O18" s="27">
        <v>1250</v>
      </c>
    </row>
    <row r="19" spans="10:15" x14ac:dyDescent="0.2">
      <c r="J19" s="26">
        <v>44352</v>
      </c>
      <c r="K19" s="27">
        <v>1340</v>
      </c>
      <c r="L19" s="26">
        <v>43988</v>
      </c>
      <c r="M19" s="27">
        <v>600</v>
      </c>
      <c r="N19" s="26">
        <v>43624</v>
      </c>
      <c r="O19" s="27">
        <v>1180</v>
      </c>
    </row>
    <row r="20" spans="10:15" x14ac:dyDescent="0.2">
      <c r="J20" s="26">
        <v>44359</v>
      </c>
      <c r="K20" s="27">
        <v>1340</v>
      </c>
      <c r="L20" s="26">
        <v>43995</v>
      </c>
      <c r="M20" s="27">
        <v>580</v>
      </c>
      <c r="N20" s="26">
        <v>43631</v>
      </c>
      <c r="O20" s="27">
        <v>1120</v>
      </c>
    </row>
    <row r="21" spans="10:15" x14ac:dyDescent="0.2">
      <c r="J21" s="26">
        <v>44366</v>
      </c>
      <c r="K21" s="27">
        <v>1930</v>
      </c>
      <c r="L21" s="26">
        <v>44002</v>
      </c>
      <c r="M21" s="27">
        <v>700</v>
      </c>
      <c r="N21" s="26">
        <v>43638</v>
      </c>
      <c r="O21" s="27">
        <v>1350</v>
      </c>
    </row>
    <row r="22" spans="10:15" x14ac:dyDescent="0.2">
      <c r="J22" s="26">
        <v>44373</v>
      </c>
      <c r="K22" s="27">
        <v>2840</v>
      </c>
      <c r="L22" s="26">
        <v>44009</v>
      </c>
      <c r="M22" s="27">
        <v>820</v>
      </c>
      <c r="N22" s="26">
        <v>43645</v>
      </c>
      <c r="O22" s="27">
        <v>1460</v>
      </c>
    </row>
    <row r="23" spans="10:15" x14ac:dyDescent="0.2">
      <c r="J23" s="26">
        <v>44380</v>
      </c>
      <c r="K23" s="27"/>
      <c r="L23" s="26">
        <v>44016</v>
      </c>
      <c r="M23" s="27">
        <v>730</v>
      </c>
      <c r="N23" s="26">
        <v>43652</v>
      </c>
      <c r="O23" s="27">
        <v>1240</v>
      </c>
    </row>
    <row r="24" spans="10:15" x14ac:dyDescent="0.2">
      <c r="J24" s="26">
        <v>44387</v>
      </c>
      <c r="K24" s="27" t="s">
        <v>192</v>
      </c>
      <c r="L24" s="26">
        <v>44023</v>
      </c>
      <c r="M24" s="27">
        <v>620</v>
      </c>
      <c r="N24" s="26">
        <v>43659</v>
      </c>
      <c r="O24" s="27">
        <v>1300</v>
      </c>
    </row>
    <row r="25" spans="10:15" x14ac:dyDescent="0.2">
      <c r="J25" s="26">
        <v>44394</v>
      </c>
      <c r="K25" s="27" t="s">
        <v>192</v>
      </c>
      <c r="L25" s="26">
        <v>44030</v>
      </c>
      <c r="M25" s="27">
        <v>560</v>
      </c>
      <c r="N25" s="26">
        <v>43666</v>
      </c>
      <c r="O25" s="27">
        <v>1290</v>
      </c>
    </row>
    <row r="26" spans="10:15" x14ac:dyDescent="0.2">
      <c r="J26" s="26">
        <v>44401</v>
      </c>
      <c r="K26" s="27" t="s">
        <v>192</v>
      </c>
      <c r="L26" s="26">
        <v>44037</v>
      </c>
      <c r="M26" s="27">
        <v>850</v>
      </c>
      <c r="N26" s="26">
        <v>43673</v>
      </c>
      <c r="O26" s="27">
        <v>1340</v>
      </c>
    </row>
    <row r="27" spans="10:15" x14ac:dyDescent="0.2">
      <c r="J27" s="26">
        <v>44408</v>
      </c>
      <c r="K27" s="27" t="s">
        <v>192</v>
      </c>
      <c r="L27" s="26">
        <v>44044</v>
      </c>
      <c r="M27" s="27">
        <v>840</v>
      </c>
      <c r="N27" s="26">
        <v>43680</v>
      </c>
      <c r="O27" s="27">
        <v>1260</v>
      </c>
    </row>
    <row r="28" spans="10:15" x14ac:dyDescent="0.2">
      <c r="J28" s="26">
        <v>44415</v>
      </c>
      <c r="K28" s="27" t="s">
        <v>192</v>
      </c>
      <c r="L28" s="26">
        <v>44051</v>
      </c>
      <c r="M28" s="27">
        <v>790</v>
      </c>
      <c r="N28" s="26">
        <v>43687</v>
      </c>
      <c r="O28" s="27">
        <v>1190</v>
      </c>
    </row>
    <row r="29" spans="10:15" x14ac:dyDescent="0.2">
      <c r="J29" s="26">
        <v>44422</v>
      </c>
      <c r="K29" s="27" t="s">
        <v>192</v>
      </c>
      <c r="L29" s="26">
        <v>44058</v>
      </c>
      <c r="M29" s="27">
        <v>870</v>
      </c>
      <c r="N29" s="26">
        <v>43694</v>
      </c>
      <c r="O29" s="27">
        <v>1260</v>
      </c>
    </row>
    <row r="30" spans="10:15" x14ac:dyDescent="0.2">
      <c r="J30" s="26">
        <v>44429</v>
      </c>
      <c r="K30" s="27" t="s">
        <v>192</v>
      </c>
      <c r="L30" s="26">
        <v>44065</v>
      </c>
      <c r="M30" s="27">
        <v>1060</v>
      </c>
      <c r="N30" s="26">
        <v>43701</v>
      </c>
      <c r="O30" s="27">
        <v>1080</v>
      </c>
    </row>
    <row r="31" spans="10:15" x14ac:dyDescent="0.2">
      <c r="J31" s="26">
        <v>44436</v>
      </c>
      <c r="K31" s="27" t="s">
        <v>192</v>
      </c>
      <c r="L31" s="26">
        <v>44072</v>
      </c>
      <c r="M31" s="27">
        <v>720</v>
      </c>
      <c r="N31" s="26">
        <v>43708</v>
      </c>
      <c r="O31" s="27">
        <v>1360</v>
      </c>
    </row>
    <row r="32" spans="10:15" x14ac:dyDescent="0.2">
      <c r="J32" s="26">
        <v>44443</v>
      </c>
      <c r="K32" s="27" t="s">
        <v>192</v>
      </c>
      <c r="L32" s="26">
        <v>44079</v>
      </c>
      <c r="M32" s="27">
        <v>950</v>
      </c>
      <c r="N32" s="26">
        <v>43715</v>
      </c>
      <c r="O32" s="27">
        <v>1190</v>
      </c>
    </row>
    <row r="33" spans="10:15" x14ac:dyDescent="0.2">
      <c r="J33" s="26">
        <v>44450</v>
      </c>
      <c r="K33" s="27" t="s">
        <v>192</v>
      </c>
      <c r="L33" s="26">
        <v>44086</v>
      </c>
      <c r="M33" s="27">
        <v>820</v>
      </c>
      <c r="N33" s="26">
        <v>43722</v>
      </c>
      <c r="O33" s="27">
        <v>1170</v>
      </c>
    </row>
    <row r="34" spans="10:15" x14ac:dyDescent="0.2">
      <c r="J34" s="26">
        <v>44457</v>
      </c>
      <c r="K34" s="27" t="s">
        <v>192</v>
      </c>
      <c r="L34" s="26">
        <v>44093</v>
      </c>
      <c r="M34" s="27">
        <v>1040</v>
      </c>
      <c r="N34" s="26">
        <v>43729</v>
      </c>
      <c r="O34" s="27">
        <v>1290</v>
      </c>
    </row>
    <row r="35" spans="10:15" x14ac:dyDescent="0.2">
      <c r="J35" s="26">
        <v>44464</v>
      </c>
      <c r="K35" s="27" t="s">
        <v>192</v>
      </c>
      <c r="L35" s="26">
        <v>44100</v>
      </c>
      <c r="M35" s="27">
        <v>1140</v>
      </c>
      <c r="N35" s="26">
        <v>43736</v>
      </c>
      <c r="O35" s="27">
        <v>1330</v>
      </c>
    </row>
    <row r="36" spans="10:15" x14ac:dyDescent="0.2">
      <c r="J36" s="26">
        <v>44471</v>
      </c>
      <c r="K36" s="27" t="s">
        <v>192</v>
      </c>
      <c r="L36" s="26">
        <v>44107</v>
      </c>
      <c r="M36" s="27">
        <v>1070</v>
      </c>
      <c r="N36" s="26">
        <v>43743</v>
      </c>
      <c r="O36" s="27">
        <v>1370</v>
      </c>
    </row>
    <row r="37" spans="10:15" x14ac:dyDescent="0.2">
      <c r="J37" s="26">
        <v>44478</v>
      </c>
      <c r="K37" s="27" t="s">
        <v>192</v>
      </c>
      <c r="L37" s="26">
        <v>44114</v>
      </c>
      <c r="M37" s="27">
        <v>1110</v>
      </c>
      <c r="N37" s="26">
        <v>43750</v>
      </c>
      <c r="O37" s="27">
        <v>1220</v>
      </c>
    </row>
    <row r="38" spans="10:15" x14ac:dyDescent="0.2">
      <c r="J38" s="26">
        <v>44485</v>
      </c>
      <c r="K38" s="27" t="s">
        <v>192</v>
      </c>
      <c r="L38" s="26">
        <v>44121</v>
      </c>
      <c r="M38" s="27">
        <v>1230</v>
      </c>
      <c r="N38" s="26">
        <v>43757</v>
      </c>
      <c r="O38" s="27">
        <v>1300</v>
      </c>
    </row>
    <row r="39" spans="10:15" x14ac:dyDescent="0.2">
      <c r="J39" s="26">
        <v>44492</v>
      </c>
      <c r="K39" s="27" t="s">
        <v>192</v>
      </c>
      <c r="L39" s="26">
        <v>44128</v>
      </c>
      <c r="M39" s="27">
        <v>1400</v>
      </c>
      <c r="N39" s="26">
        <v>43764</v>
      </c>
      <c r="O39" s="27">
        <v>1320</v>
      </c>
    </row>
    <row r="40" spans="10:15" x14ac:dyDescent="0.2">
      <c r="J40" s="26">
        <v>44499</v>
      </c>
      <c r="K40" s="27" t="s">
        <v>192</v>
      </c>
      <c r="L40" s="26">
        <v>44135</v>
      </c>
      <c r="M40" s="27">
        <v>1300</v>
      </c>
      <c r="N40" s="26">
        <v>43771</v>
      </c>
      <c r="O40" s="27">
        <v>1440</v>
      </c>
    </row>
    <row r="41" spans="10:15" x14ac:dyDescent="0.2">
      <c r="J41" s="26">
        <v>44506</v>
      </c>
      <c r="K41" s="27" t="s">
        <v>192</v>
      </c>
      <c r="L41" s="26">
        <v>44142</v>
      </c>
      <c r="M41" s="27">
        <v>1230</v>
      </c>
      <c r="N41" s="26">
        <v>43778</v>
      </c>
      <c r="O41" s="27">
        <v>1130</v>
      </c>
    </row>
    <row r="42" spans="10:15" x14ac:dyDescent="0.2">
      <c r="J42" s="26">
        <v>44513</v>
      </c>
      <c r="K42" s="27" t="s">
        <v>192</v>
      </c>
      <c r="L42" s="26">
        <v>44149</v>
      </c>
      <c r="M42" s="27">
        <v>1370</v>
      </c>
      <c r="N42" s="26">
        <v>43785</v>
      </c>
      <c r="O42" s="27">
        <v>1120</v>
      </c>
    </row>
    <row r="43" spans="10:15" x14ac:dyDescent="0.2">
      <c r="J43" s="26">
        <v>44520</v>
      </c>
      <c r="K43" s="27" t="s">
        <v>192</v>
      </c>
      <c r="L43" s="26">
        <v>44156</v>
      </c>
      <c r="M43" s="27">
        <v>1460</v>
      </c>
      <c r="N43" s="26">
        <v>43792</v>
      </c>
      <c r="O43" s="27">
        <v>1420</v>
      </c>
    </row>
    <row r="44" spans="10:15" x14ac:dyDescent="0.2">
      <c r="J44" s="26">
        <v>44527</v>
      </c>
      <c r="K44" s="27" t="s">
        <v>192</v>
      </c>
      <c r="L44" s="26">
        <v>44163</v>
      </c>
      <c r="M44" s="27">
        <v>1610</v>
      </c>
      <c r="N44" s="26">
        <v>43799</v>
      </c>
      <c r="O44" s="27">
        <v>1530</v>
      </c>
    </row>
    <row r="45" spans="10:15" x14ac:dyDescent="0.2">
      <c r="J45" s="26">
        <v>44534</v>
      </c>
      <c r="K45" s="27" t="s">
        <v>192</v>
      </c>
      <c r="L45" s="26">
        <v>44170</v>
      </c>
      <c r="M45" s="27">
        <v>1740</v>
      </c>
      <c r="N45" s="26">
        <v>43806</v>
      </c>
      <c r="O45" s="27">
        <v>1520</v>
      </c>
    </row>
    <row r="46" spans="10:15" x14ac:dyDescent="0.2">
      <c r="J46" s="26">
        <v>44541</v>
      </c>
      <c r="K46" s="27" t="s">
        <v>192</v>
      </c>
      <c r="L46" s="26">
        <v>44177</v>
      </c>
      <c r="M46" s="27">
        <v>2510</v>
      </c>
      <c r="N46" s="26">
        <v>43813</v>
      </c>
      <c r="O46" s="27">
        <v>2370</v>
      </c>
    </row>
    <row r="47" spans="10:15" x14ac:dyDescent="0.2">
      <c r="J47" s="26">
        <v>44548</v>
      </c>
      <c r="K47" s="27" t="s">
        <v>192</v>
      </c>
      <c r="L47" s="26">
        <v>44184</v>
      </c>
      <c r="M47" s="27">
        <v>1710</v>
      </c>
      <c r="N47" s="26">
        <v>43820</v>
      </c>
      <c r="O47" s="27">
        <v>400</v>
      </c>
    </row>
    <row r="48" spans="10:15" x14ac:dyDescent="0.2">
      <c r="J48" s="26">
        <v>44555</v>
      </c>
      <c r="K48" s="27" t="s">
        <v>192</v>
      </c>
      <c r="L48" s="26">
        <v>44191</v>
      </c>
      <c r="M48" s="27">
        <v>180</v>
      </c>
      <c r="N48" s="26">
        <v>43827</v>
      </c>
      <c r="O48" s="27">
        <v>450</v>
      </c>
    </row>
    <row r="49" spans="2:17" x14ac:dyDescent="0.2">
      <c r="J49" s="26">
        <v>44562</v>
      </c>
      <c r="K49" s="27" t="s">
        <v>192</v>
      </c>
      <c r="L49" s="26">
        <v>44198</v>
      </c>
      <c r="M49" s="27">
        <v>870</v>
      </c>
      <c r="N49" s="26">
        <v>43834</v>
      </c>
      <c r="O49" s="27">
        <v>910</v>
      </c>
    </row>
    <row r="50" spans="2:17" x14ac:dyDescent="0.2">
      <c r="J50" s="26">
        <v>44569</v>
      </c>
      <c r="K50" s="27" t="s">
        <v>192</v>
      </c>
      <c r="L50" s="26">
        <v>44205</v>
      </c>
      <c r="M50" s="27">
        <v>990</v>
      </c>
      <c r="N50" s="26">
        <v>43841</v>
      </c>
      <c r="O50" s="27">
        <v>900</v>
      </c>
    </row>
    <row r="51" spans="2:17" x14ac:dyDescent="0.2">
      <c r="J51" s="26">
        <v>44576</v>
      </c>
      <c r="K51" s="27" t="s">
        <v>192</v>
      </c>
      <c r="L51" s="26">
        <v>44212</v>
      </c>
      <c r="M51" s="27">
        <v>940</v>
      </c>
      <c r="N51" s="26">
        <v>43848</v>
      </c>
      <c r="O51" s="27">
        <v>910</v>
      </c>
    </row>
    <row r="52" spans="2:17" x14ac:dyDescent="0.2">
      <c r="J52" s="26">
        <v>44583</v>
      </c>
      <c r="K52" s="27" t="s">
        <v>192</v>
      </c>
      <c r="L52" s="26">
        <v>44219</v>
      </c>
      <c r="M52" s="27">
        <v>1190</v>
      </c>
      <c r="N52" s="26">
        <v>43855</v>
      </c>
      <c r="O52" s="27">
        <v>1090</v>
      </c>
    </row>
    <row r="53" spans="2:17" x14ac:dyDescent="0.2">
      <c r="J53" s="26">
        <v>44590</v>
      </c>
      <c r="K53" s="27" t="s">
        <v>192</v>
      </c>
      <c r="L53" s="26">
        <v>44226</v>
      </c>
      <c r="M53" s="27">
        <v>1230</v>
      </c>
      <c r="N53" s="26">
        <v>43862</v>
      </c>
      <c r="O53" s="27">
        <v>1210</v>
      </c>
    </row>
    <row r="54" spans="2:17" x14ac:dyDescent="0.2">
      <c r="B54" s="28"/>
      <c r="J54" s="26">
        <v>44597</v>
      </c>
      <c r="K54" s="27" t="s">
        <v>192</v>
      </c>
      <c r="L54" s="26">
        <v>44233</v>
      </c>
      <c r="M54" s="27">
        <v>1260</v>
      </c>
      <c r="N54" s="26">
        <v>43869</v>
      </c>
      <c r="O54" s="27">
        <v>1040</v>
      </c>
    </row>
    <row r="55" spans="2:17" x14ac:dyDescent="0.2">
      <c r="J55" s="26">
        <v>44604</v>
      </c>
      <c r="K55" s="27" t="s">
        <v>192</v>
      </c>
      <c r="L55" s="26">
        <v>44240</v>
      </c>
      <c r="M55" s="27">
        <v>1280</v>
      </c>
      <c r="N55" s="26">
        <v>43876</v>
      </c>
      <c r="O55" s="27">
        <v>1100</v>
      </c>
    </row>
    <row r="56" spans="2:17" x14ac:dyDescent="0.2">
      <c r="J56" s="26">
        <v>44611</v>
      </c>
      <c r="K56" s="27" t="s">
        <v>192</v>
      </c>
      <c r="L56" s="26">
        <v>44247</v>
      </c>
      <c r="M56" s="27">
        <v>1310</v>
      </c>
      <c r="N56" s="26">
        <v>43883</v>
      </c>
      <c r="O56" s="27">
        <v>1130</v>
      </c>
    </row>
    <row r="57" spans="2:17" x14ac:dyDescent="0.2">
      <c r="J57" s="26">
        <v>44618</v>
      </c>
      <c r="K57" s="27" t="s">
        <v>192</v>
      </c>
      <c r="L57" s="26">
        <v>44254</v>
      </c>
      <c r="M57" s="27">
        <v>1500</v>
      </c>
      <c r="N57" s="26">
        <v>43890</v>
      </c>
      <c r="O57" s="27">
        <v>1120</v>
      </c>
    </row>
    <row r="58" spans="2:17" x14ac:dyDescent="0.2">
      <c r="J58" s="26">
        <v>44625</v>
      </c>
      <c r="K58" s="27" t="s">
        <v>192</v>
      </c>
      <c r="L58" s="26">
        <v>44261</v>
      </c>
      <c r="M58" s="27">
        <v>1390</v>
      </c>
      <c r="N58" s="26">
        <v>43897</v>
      </c>
      <c r="O58" s="27">
        <v>1130</v>
      </c>
    </row>
    <row r="59" spans="2:17" x14ac:dyDescent="0.2">
      <c r="J59" s="26">
        <v>44632</v>
      </c>
      <c r="K59" s="27" t="s">
        <v>192</v>
      </c>
      <c r="L59" s="26">
        <v>44268</v>
      </c>
      <c r="M59" s="27">
        <v>1350</v>
      </c>
      <c r="N59" s="26">
        <v>43904</v>
      </c>
      <c r="O59" s="27">
        <v>1090</v>
      </c>
    </row>
    <row r="60" spans="2:17" x14ac:dyDescent="0.2">
      <c r="J60" s="26">
        <v>44639</v>
      </c>
      <c r="K60" s="27" t="s">
        <v>192</v>
      </c>
      <c r="L60" s="26">
        <v>44275</v>
      </c>
      <c r="M60" s="27">
        <v>1570</v>
      </c>
      <c r="N60" s="26">
        <v>43911</v>
      </c>
      <c r="O60" s="27">
        <v>1190</v>
      </c>
    </row>
    <row r="61" spans="2:17" x14ac:dyDescent="0.2">
      <c r="J61" s="1" t="s">
        <v>193</v>
      </c>
      <c r="K61" s="27"/>
      <c r="L61" s="27"/>
      <c r="M61" s="27"/>
      <c r="P61" s="29"/>
      <c r="Q61" s="29"/>
    </row>
    <row r="62" spans="2:17" x14ac:dyDescent="0.2">
      <c r="K62" s="27"/>
      <c r="L62" s="27"/>
      <c r="M62" s="27"/>
      <c r="P62" s="29"/>
      <c r="Q62" s="29"/>
    </row>
    <row r="63" spans="2:17" x14ac:dyDescent="0.2">
      <c r="K63" s="27"/>
      <c r="L63" s="27"/>
      <c r="M63" s="27"/>
      <c r="P63" s="29"/>
      <c r="Q63" s="29"/>
    </row>
    <row r="64" spans="2:17" ht="15.75" x14ac:dyDescent="0.25">
      <c r="J64" s="14" t="s">
        <v>194</v>
      </c>
      <c r="L64" s="27"/>
      <c r="M64" s="27"/>
      <c r="P64" s="29"/>
      <c r="Q64" s="29"/>
    </row>
    <row r="65" spans="10:17" x14ac:dyDescent="0.2">
      <c r="J65" s="1" t="s">
        <v>184</v>
      </c>
      <c r="K65" s="5">
        <v>2.2000000000000002</v>
      </c>
      <c r="L65" s="27"/>
      <c r="M65" s="27"/>
      <c r="P65" s="29"/>
      <c r="Q65" s="29"/>
    </row>
    <row r="66" spans="10:17" x14ac:dyDescent="0.2">
      <c r="J66" s="1" t="s">
        <v>185</v>
      </c>
      <c r="K66" s="1" t="s">
        <v>51</v>
      </c>
      <c r="L66" s="27"/>
      <c r="M66" s="27"/>
      <c r="P66" s="29"/>
      <c r="Q66" s="29"/>
    </row>
    <row r="67" spans="10:17" x14ac:dyDescent="0.2">
      <c r="J67" s="1" t="s">
        <v>186</v>
      </c>
      <c r="K67" s="1" t="s">
        <v>195</v>
      </c>
      <c r="L67" s="27"/>
      <c r="M67" s="27"/>
      <c r="P67" s="29"/>
      <c r="Q67" s="29"/>
    </row>
    <row r="68" spans="10:17" x14ac:dyDescent="0.2">
      <c r="J68" s="1" t="s">
        <v>188</v>
      </c>
      <c r="K68" s="1" t="s">
        <v>196</v>
      </c>
      <c r="L68" s="27"/>
      <c r="M68" s="27"/>
      <c r="P68" s="29"/>
      <c r="Q68" s="29"/>
    </row>
    <row r="69" spans="10:17" x14ac:dyDescent="0.2">
      <c r="J69" s="16"/>
      <c r="K69" s="16"/>
      <c r="L69" s="27"/>
      <c r="M69" s="27"/>
      <c r="P69" s="29"/>
      <c r="Q69" s="29"/>
    </row>
    <row r="70" spans="10:17" x14ac:dyDescent="0.2">
      <c r="J70" s="16"/>
      <c r="K70" s="16"/>
      <c r="L70" s="27"/>
      <c r="M70" s="27"/>
      <c r="P70" s="29"/>
      <c r="Q70" s="29"/>
    </row>
    <row r="71" spans="10:17" x14ac:dyDescent="0.2">
      <c r="J71" s="31"/>
      <c r="K71" s="5" t="s">
        <v>197</v>
      </c>
      <c r="L71" s="27"/>
      <c r="M71" s="27"/>
      <c r="P71" s="29"/>
      <c r="Q71" s="29"/>
    </row>
    <row r="72" spans="10:17" x14ac:dyDescent="0.2">
      <c r="J72" s="16"/>
      <c r="K72" s="16"/>
      <c r="L72" s="27"/>
      <c r="M72" s="27"/>
      <c r="P72" s="29"/>
      <c r="Q72" s="29"/>
    </row>
    <row r="73" spans="10:17" ht="12.75" customHeight="1" x14ac:dyDescent="0.2">
      <c r="J73" s="16"/>
      <c r="K73" s="16"/>
    </row>
    <row r="74" spans="10:17" ht="12.75" customHeight="1" x14ac:dyDescent="0.2">
      <c r="K74" s="23"/>
      <c r="L74" s="1" t="s">
        <v>197</v>
      </c>
      <c r="M74" s="23" t="s">
        <v>147</v>
      </c>
      <c r="P74" s="29"/>
      <c r="Q74" s="29"/>
    </row>
    <row r="75" spans="10:17" ht="12.75" customHeight="1" x14ac:dyDescent="0.2">
      <c r="J75" s="5" t="s">
        <v>198</v>
      </c>
      <c r="K75" s="32" t="s">
        <v>148</v>
      </c>
      <c r="L75" s="33">
        <v>12040</v>
      </c>
      <c r="M75" s="33">
        <v>43690</v>
      </c>
      <c r="N75" s="34"/>
    </row>
    <row r="76" spans="10:17" ht="12.75" customHeight="1" x14ac:dyDescent="0.2">
      <c r="K76" s="5" t="s">
        <v>146</v>
      </c>
      <c r="L76" s="33">
        <v>12900</v>
      </c>
      <c r="M76" s="33">
        <v>42390</v>
      </c>
    </row>
    <row r="77" spans="10:17" ht="12.75" customHeight="1" x14ac:dyDescent="0.35">
      <c r="K77" s="5" t="s">
        <v>199</v>
      </c>
      <c r="L77" s="33">
        <v>11860</v>
      </c>
      <c r="M77" s="33">
        <v>36280</v>
      </c>
      <c r="N77" s="35"/>
    </row>
    <row r="78" spans="10:17" ht="12.75" customHeight="1" x14ac:dyDescent="0.2">
      <c r="J78" s="5" t="s">
        <v>200</v>
      </c>
      <c r="K78" s="36" t="s">
        <v>148</v>
      </c>
      <c r="L78" s="27">
        <v>0</v>
      </c>
      <c r="M78" s="27">
        <v>6180</v>
      </c>
      <c r="N78" s="23"/>
    </row>
    <row r="79" spans="10:17" ht="12.75" customHeight="1" x14ac:dyDescent="0.2">
      <c r="K79" s="36" t="s">
        <v>146</v>
      </c>
      <c r="L79" s="1">
        <v>0</v>
      </c>
      <c r="M79" s="27">
        <v>6160</v>
      </c>
    </row>
    <row r="80" spans="10:17" ht="12.75" customHeight="1" x14ac:dyDescent="0.2">
      <c r="K80" s="36" t="s">
        <v>199</v>
      </c>
      <c r="L80" s="37">
        <v>0</v>
      </c>
      <c r="M80" s="27">
        <v>5270</v>
      </c>
    </row>
    <row r="81" spans="10:17" ht="12.75" customHeight="1" x14ac:dyDescent="0.2">
      <c r="J81" s="5" t="s">
        <v>147</v>
      </c>
      <c r="K81" s="36" t="s">
        <v>148</v>
      </c>
      <c r="L81" s="37">
        <v>12040</v>
      </c>
      <c r="M81" s="37">
        <v>49870</v>
      </c>
      <c r="O81" s="27"/>
      <c r="P81" s="27"/>
    </row>
    <row r="82" spans="10:17" ht="12.75" customHeight="1" x14ac:dyDescent="0.2">
      <c r="K82" s="36" t="s">
        <v>146</v>
      </c>
      <c r="L82" s="37">
        <v>12900</v>
      </c>
      <c r="M82" s="37">
        <v>48550</v>
      </c>
    </row>
    <row r="83" spans="10:17" ht="12.75" customHeight="1" x14ac:dyDescent="0.2">
      <c r="K83" s="36" t="s">
        <v>199</v>
      </c>
      <c r="L83" s="37">
        <v>11860</v>
      </c>
      <c r="M83" s="37">
        <v>41550</v>
      </c>
    </row>
    <row r="84" spans="10:17" ht="12.75" customHeight="1" x14ac:dyDescent="0.2">
      <c r="J84" s="16"/>
      <c r="K84" s="16"/>
      <c r="L84" s="16"/>
      <c r="M84" s="16"/>
      <c r="O84" s="27"/>
    </row>
    <row r="85" spans="10:17" ht="12.75" customHeight="1" x14ac:dyDescent="0.2">
      <c r="J85" s="16"/>
      <c r="K85" s="16"/>
      <c r="L85" s="16"/>
      <c r="M85" s="16"/>
      <c r="O85" s="27"/>
    </row>
    <row r="86" spans="10:17" ht="25.5" customHeight="1" x14ac:dyDescent="0.2">
      <c r="J86" s="226" t="s">
        <v>201</v>
      </c>
      <c r="K86" s="226"/>
      <c r="L86" s="226"/>
      <c r="M86" s="226"/>
      <c r="N86" s="226"/>
      <c r="O86" s="226"/>
    </row>
    <row r="87" spans="10:17" ht="12.75" customHeight="1" x14ac:dyDescent="0.2">
      <c r="J87" s="15" t="s">
        <v>202</v>
      </c>
      <c r="M87" s="36"/>
      <c r="N87" s="36"/>
      <c r="O87" s="37"/>
      <c r="P87" s="37"/>
      <c r="Q87" s="37"/>
    </row>
    <row r="88" spans="10:17" x14ac:dyDescent="0.2">
      <c r="P88" s="38"/>
      <c r="Q88" s="37"/>
    </row>
    <row r="89" spans="10:17" x14ac:dyDescent="0.2">
      <c r="J89" s="16"/>
      <c r="K89" s="16"/>
      <c r="L89" s="16"/>
      <c r="M89" s="16"/>
      <c r="N89" s="16"/>
      <c r="O89" s="16"/>
      <c r="P89" s="38"/>
      <c r="Q89" s="37"/>
    </row>
    <row r="90" spans="10:17" x14ac:dyDescent="0.2">
      <c r="J90" s="16"/>
      <c r="K90" s="16"/>
      <c r="L90" s="16"/>
      <c r="M90" s="16"/>
      <c r="N90" s="16"/>
      <c r="O90" s="16"/>
      <c r="P90" s="38"/>
      <c r="Q90" s="37"/>
    </row>
    <row r="91" spans="10:17" x14ac:dyDescent="0.2">
      <c r="K91" s="39"/>
      <c r="M91" s="36"/>
      <c r="O91" s="37"/>
      <c r="P91" s="38"/>
      <c r="Q91" s="37"/>
    </row>
    <row r="92" spans="10:17" ht="15.75" x14ac:dyDescent="0.25">
      <c r="J92" s="14" t="s">
        <v>203</v>
      </c>
      <c r="K92" s="39"/>
      <c r="M92" s="36"/>
      <c r="O92" s="37"/>
      <c r="P92" s="38"/>
      <c r="Q92" s="37"/>
    </row>
    <row r="93" spans="10:17" x14ac:dyDescent="0.2">
      <c r="J93" s="16"/>
      <c r="M93" s="36"/>
      <c r="O93" s="37"/>
      <c r="P93" s="38"/>
      <c r="Q93" s="37"/>
    </row>
    <row r="94" spans="10:17" x14ac:dyDescent="0.2">
      <c r="J94" s="1" t="s">
        <v>184</v>
      </c>
      <c r="K94" s="5">
        <v>2.2999999999999998</v>
      </c>
      <c r="M94" s="36"/>
      <c r="O94" s="37"/>
      <c r="P94" s="38"/>
      <c r="Q94" s="37"/>
    </row>
    <row r="95" spans="10:17" ht="12.75" customHeight="1" x14ac:dyDescent="0.2">
      <c r="J95" s="40" t="s">
        <v>185</v>
      </c>
      <c r="K95" s="40" t="s">
        <v>204</v>
      </c>
      <c r="M95" s="36"/>
      <c r="O95" s="37"/>
      <c r="P95" s="38"/>
      <c r="Q95" s="37"/>
    </row>
    <row r="96" spans="10:17" ht="12.75" customHeight="1" x14ac:dyDescent="0.35">
      <c r="J96" s="40" t="s">
        <v>186</v>
      </c>
      <c r="K96" s="40" t="s">
        <v>195</v>
      </c>
      <c r="M96" s="36"/>
      <c r="N96" s="35"/>
      <c r="O96" s="37"/>
      <c r="P96" s="38"/>
      <c r="Q96" s="37"/>
    </row>
    <row r="97" spans="10:17" ht="12.75" customHeight="1" x14ac:dyDescent="0.35">
      <c r="J97" s="40" t="s">
        <v>188</v>
      </c>
      <c r="K97" s="40" t="s">
        <v>205</v>
      </c>
      <c r="M97" s="36"/>
      <c r="N97" s="35"/>
      <c r="O97" s="37"/>
      <c r="P97" s="38"/>
      <c r="Q97" s="37"/>
    </row>
    <row r="98" spans="10:17" x14ac:dyDescent="0.2">
      <c r="J98" s="16"/>
      <c r="K98" s="16"/>
      <c r="L98" s="27"/>
      <c r="M98" s="27"/>
      <c r="P98" s="29"/>
      <c r="Q98" s="29"/>
    </row>
    <row r="99" spans="10:17" x14ac:dyDescent="0.2">
      <c r="J99" s="16"/>
      <c r="K99" s="16"/>
      <c r="L99" s="27"/>
      <c r="M99" s="27"/>
      <c r="P99" s="29"/>
      <c r="Q99" s="29"/>
    </row>
    <row r="100" spans="10:17" ht="12.75" customHeight="1" x14ac:dyDescent="0.2">
      <c r="J100" s="31"/>
      <c r="K100" s="5" t="s">
        <v>206</v>
      </c>
    </row>
    <row r="101" spans="10:17" ht="12.75" customHeight="1" x14ac:dyDescent="0.2">
      <c r="J101" s="16"/>
      <c r="K101" s="16"/>
      <c r="L101" s="27"/>
      <c r="M101" s="27"/>
      <c r="P101" s="29"/>
      <c r="Q101" s="29"/>
    </row>
    <row r="102" spans="10:17" ht="12.75" customHeight="1" x14ac:dyDescent="0.2">
      <c r="J102" s="16"/>
      <c r="K102" s="16"/>
      <c r="N102" s="34"/>
    </row>
    <row r="103" spans="10:17" ht="12.75" customHeight="1" x14ac:dyDescent="0.35">
      <c r="J103" s="16"/>
      <c r="K103" s="39"/>
      <c r="M103" s="36"/>
      <c r="N103" s="35"/>
      <c r="O103" s="37"/>
      <c r="P103" s="38"/>
      <c r="Q103" s="37"/>
    </row>
    <row r="104" spans="10:17" ht="38.25" customHeight="1" x14ac:dyDescent="0.2">
      <c r="K104" s="15"/>
      <c r="L104" s="24" t="s">
        <v>206</v>
      </c>
      <c r="M104" s="23" t="s">
        <v>147</v>
      </c>
      <c r="N104" s="15"/>
      <c r="P104" s="34"/>
    </row>
    <row r="105" spans="10:17" ht="12.75" customHeight="1" x14ac:dyDescent="0.2">
      <c r="J105" s="5" t="s">
        <v>198</v>
      </c>
      <c r="K105" s="5" t="s">
        <v>207</v>
      </c>
      <c r="L105" s="41">
        <v>52.4</v>
      </c>
      <c r="M105" s="41">
        <v>94.6</v>
      </c>
      <c r="N105" s="15"/>
    </row>
    <row r="106" spans="10:17" ht="12.75" customHeight="1" x14ac:dyDescent="0.35">
      <c r="K106" s="5" t="s">
        <v>208</v>
      </c>
      <c r="L106" s="41">
        <v>57.8</v>
      </c>
      <c r="M106" s="41">
        <v>101.89999999999999</v>
      </c>
      <c r="N106" s="15"/>
      <c r="P106" s="35"/>
    </row>
    <row r="107" spans="10:17" ht="12.75" customHeight="1" x14ac:dyDescent="0.2">
      <c r="K107" s="5" t="s">
        <v>199</v>
      </c>
      <c r="L107" s="41">
        <v>70.3</v>
      </c>
      <c r="M107" s="41">
        <v>88.399999999999991</v>
      </c>
      <c r="N107" s="25"/>
    </row>
    <row r="108" spans="10:17" ht="12.75" customHeight="1" x14ac:dyDescent="0.2">
      <c r="J108" s="5" t="s">
        <v>209</v>
      </c>
      <c r="K108" s="32" t="s">
        <v>148</v>
      </c>
      <c r="L108" s="42">
        <v>0</v>
      </c>
      <c r="M108" s="42">
        <v>73.2</v>
      </c>
      <c r="N108" s="15"/>
      <c r="P108" s="38"/>
      <c r="Q108" s="37"/>
    </row>
    <row r="109" spans="10:17" ht="12.75" customHeight="1" x14ac:dyDescent="0.2">
      <c r="K109" s="5" t="s">
        <v>146</v>
      </c>
      <c r="L109" s="42">
        <v>0</v>
      </c>
      <c r="M109" s="42">
        <v>68.5</v>
      </c>
      <c r="N109" s="25"/>
      <c r="P109" s="38"/>
      <c r="Q109" s="37"/>
    </row>
    <row r="110" spans="10:17" ht="12.75" customHeight="1" x14ac:dyDescent="0.2">
      <c r="K110" s="5" t="s">
        <v>199</v>
      </c>
      <c r="L110" s="44">
        <v>0</v>
      </c>
      <c r="M110" s="42">
        <v>58.1</v>
      </c>
      <c r="N110" s="43"/>
      <c r="P110" s="38"/>
      <c r="Q110" s="37"/>
    </row>
    <row r="111" spans="10:17" ht="12.75" customHeight="1" x14ac:dyDescent="0.2">
      <c r="J111" s="5" t="s">
        <v>147</v>
      </c>
      <c r="K111" s="5" t="s">
        <v>207</v>
      </c>
      <c r="L111" s="44">
        <v>52.4</v>
      </c>
      <c r="M111" s="44">
        <v>167.79999999999998</v>
      </c>
      <c r="N111" s="43"/>
      <c r="P111" s="38"/>
      <c r="Q111" s="37"/>
    </row>
    <row r="112" spans="10:17" ht="12.75" customHeight="1" x14ac:dyDescent="0.2">
      <c r="K112" s="5" t="s">
        <v>208</v>
      </c>
      <c r="L112" s="44">
        <v>57.8</v>
      </c>
      <c r="M112" s="44">
        <v>170.5</v>
      </c>
      <c r="N112" s="43"/>
      <c r="P112" s="38"/>
      <c r="Q112" s="37"/>
    </row>
    <row r="113" spans="10:17" ht="12.75" customHeight="1" x14ac:dyDescent="0.2">
      <c r="K113" s="5" t="s">
        <v>199</v>
      </c>
      <c r="L113" s="44">
        <v>70.3</v>
      </c>
      <c r="M113" s="44">
        <v>146.5</v>
      </c>
      <c r="O113" s="37"/>
      <c r="P113" s="38"/>
      <c r="Q113" s="37"/>
    </row>
    <row r="114" spans="10:17" ht="27" customHeight="1" x14ac:dyDescent="0.2">
      <c r="J114" s="1" t="s">
        <v>210</v>
      </c>
      <c r="K114" s="16"/>
      <c r="L114" s="16"/>
      <c r="M114" s="16"/>
      <c r="N114" s="16"/>
      <c r="O114" s="16"/>
      <c r="P114" s="38"/>
      <c r="Q114" s="37"/>
    </row>
    <row r="115" spans="10:17" ht="25.5" customHeight="1" x14ac:dyDescent="0.2">
      <c r="J115" s="226" t="s">
        <v>211</v>
      </c>
      <c r="K115" s="226"/>
      <c r="L115" s="226"/>
      <c r="M115" s="226"/>
      <c r="N115" s="226"/>
      <c r="O115" s="226"/>
      <c r="P115" s="38"/>
      <c r="Q115" s="37"/>
    </row>
    <row r="116" spans="10:17" ht="26.25" customHeight="1" x14ac:dyDescent="0.2">
      <c r="J116" s="226" t="s">
        <v>212</v>
      </c>
      <c r="K116" s="226"/>
      <c r="L116" s="226"/>
      <c r="M116" s="226"/>
      <c r="N116" s="226"/>
      <c r="O116" s="226"/>
      <c r="P116" s="45"/>
      <c r="Q116" s="46"/>
    </row>
    <row r="117" spans="10:17" ht="12.75" customHeight="1" x14ac:dyDescent="0.2">
      <c r="J117" s="15" t="s">
        <v>202</v>
      </c>
      <c r="P117" s="45"/>
      <c r="Q117" s="46"/>
    </row>
    <row r="118" spans="10:17" ht="12.75" customHeight="1" x14ac:dyDescent="0.2">
      <c r="J118" s="15"/>
      <c r="P118" s="45"/>
      <c r="Q118" s="46"/>
    </row>
    <row r="119" spans="10:17" ht="12.75" customHeight="1" x14ac:dyDescent="0.2">
      <c r="L119" s="47"/>
      <c r="M119" s="228"/>
      <c r="N119" s="228"/>
      <c r="O119" s="228"/>
      <c r="P119" s="228"/>
      <c r="Q119" s="228"/>
    </row>
    <row r="120" spans="10:17" ht="12.75" customHeight="1" x14ac:dyDescent="0.2">
      <c r="J120" s="16"/>
      <c r="K120" s="16"/>
      <c r="L120" s="27"/>
      <c r="M120" s="27"/>
      <c r="P120" s="29"/>
      <c r="Q120" s="29"/>
    </row>
    <row r="121" spans="10:17" ht="12.75" customHeight="1" x14ac:dyDescent="0.25">
      <c r="J121" s="14" t="s">
        <v>213</v>
      </c>
      <c r="L121" s="27"/>
      <c r="M121" s="27"/>
      <c r="P121" s="29"/>
      <c r="Q121" s="29"/>
    </row>
    <row r="122" spans="10:17" ht="12.75" customHeight="1" x14ac:dyDescent="0.2">
      <c r="J122" s="1" t="s">
        <v>184</v>
      </c>
      <c r="K122" s="5">
        <v>2.4</v>
      </c>
      <c r="L122" s="4"/>
      <c r="M122" s="4"/>
      <c r="N122" s="4"/>
      <c r="O122" s="4"/>
      <c r="P122" s="4"/>
      <c r="Q122" s="4"/>
    </row>
    <row r="123" spans="10:17" ht="25.5" customHeight="1" x14ac:dyDescent="0.2">
      <c r="J123" s="1" t="s">
        <v>185</v>
      </c>
      <c r="K123" s="226" t="s">
        <v>214</v>
      </c>
      <c r="L123" s="226"/>
      <c r="M123" s="226"/>
      <c r="N123" s="226"/>
      <c r="O123" s="226"/>
      <c r="P123" s="29"/>
      <c r="Q123" s="29"/>
    </row>
    <row r="124" spans="10:17" ht="12.75" customHeight="1" x14ac:dyDescent="0.2">
      <c r="J124" s="1" t="s">
        <v>186</v>
      </c>
      <c r="K124" s="1" t="s">
        <v>195</v>
      </c>
      <c r="N124" s="34"/>
    </row>
    <row r="125" spans="10:17" ht="12.75" customHeight="1" x14ac:dyDescent="0.2">
      <c r="J125" s="1" t="s">
        <v>188</v>
      </c>
      <c r="K125" s="1" t="s">
        <v>215</v>
      </c>
      <c r="M125" s="228"/>
      <c r="N125" s="228"/>
      <c r="O125" s="228"/>
      <c r="P125" s="228"/>
      <c r="Q125" s="228"/>
    </row>
    <row r="126" spans="10:17" ht="12.75" customHeight="1" x14ac:dyDescent="0.2">
      <c r="M126" s="228"/>
      <c r="N126" s="228"/>
      <c r="O126" s="228"/>
      <c r="P126" s="228"/>
      <c r="Q126" s="228"/>
    </row>
    <row r="127" spans="10:17" ht="12.75" customHeight="1" x14ac:dyDescent="0.2">
      <c r="J127" s="31"/>
      <c r="K127" s="5" t="s">
        <v>197</v>
      </c>
      <c r="L127" s="16"/>
      <c r="M127" s="16"/>
      <c r="N127" s="16"/>
      <c r="O127" s="16"/>
      <c r="P127" s="16"/>
      <c r="Q127" s="16"/>
    </row>
    <row r="128" spans="10:17" ht="12.75" customHeight="1" x14ac:dyDescent="0.2">
      <c r="J128" s="16"/>
      <c r="K128" s="16"/>
      <c r="L128" s="16"/>
      <c r="M128" s="16"/>
      <c r="N128" s="16"/>
      <c r="O128" s="16"/>
      <c r="P128" s="16"/>
      <c r="Q128" s="16"/>
    </row>
    <row r="129" spans="10:17" ht="12.75" customHeight="1" x14ac:dyDescent="0.2">
      <c r="K129" s="23"/>
      <c r="L129" s="1" t="s">
        <v>197</v>
      </c>
      <c r="M129" s="23" t="s">
        <v>147</v>
      </c>
      <c r="N129" s="23"/>
      <c r="P129" s="23"/>
    </row>
    <row r="130" spans="10:17" ht="12.75" customHeight="1" x14ac:dyDescent="0.2">
      <c r="J130" s="5" t="s">
        <v>198</v>
      </c>
      <c r="K130" s="32" t="s">
        <v>150</v>
      </c>
      <c r="L130" s="33">
        <v>1798</v>
      </c>
      <c r="M130" s="33">
        <v>8039</v>
      </c>
      <c r="N130" s="23"/>
      <c r="P130" s="23"/>
    </row>
    <row r="131" spans="10:17" ht="12.75" customHeight="1" x14ac:dyDescent="0.2">
      <c r="K131" s="5" t="s">
        <v>151</v>
      </c>
      <c r="L131" s="33">
        <v>2038</v>
      </c>
      <c r="M131" s="33">
        <v>8052</v>
      </c>
      <c r="N131" s="23"/>
      <c r="P131" s="23"/>
    </row>
    <row r="132" spans="10:17" ht="12.75" customHeight="1" x14ac:dyDescent="0.2">
      <c r="K132" s="5" t="s">
        <v>216</v>
      </c>
      <c r="L132" s="33">
        <v>2109</v>
      </c>
      <c r="M132" s="33">
        <v>7614</v>
      </c>
      <c r="N132" s="48"/>
      <c r="P132" s="38"/>
      <c r="Q132" s="37"/>
    </row>
    <row r="133" spans="10:17" ht="12.75" customHeight="1" x14ac:dyDescent="0.2">
      <c r="J133" s="5" t="s">
        <v>217</v>
      </c>
      <c r="K133" s="36" t="s">
        <v>150</v>
      </c>
      <c r="L133" s="27">
        <v>0</v>
      </c>
      <c r="M133" s="27">
        <v>2637</v>
      </c>
      <c r="N133" s="4"/>
      <c r="P133" s="4"/>
      <c r="Q133" s="37"/>
    </row>
    <row r="134" spans="10:17" ht="12.75" customHeight="1" x14ac:dyDescent="0.2">
      <c r="K134" s="36" t="s">
        <v>151</v>
      </c>
      <c r="L134" s="1">
        <v>0</v>
      </c>
      <c r="M134" s="27">
        <v>2110</v>
      </c>
      <c r="N134" s="37"/>
      <c r="O134" s="37"/>
      <c r="P134" s="37"/>
      <c r="Q134" s="37"/>
    </row>
    <row r="135" spans="10:17" ht="12.75" customHeight="1" x14ac:dyDescent="0.2">
      <c r="K135" s="36" t="s">
        <v>216</v>
      </c>
      <c r="L135" s="37">
        <v>0</v>
      </c>
      <c r="M135" s="27">
        <v>2025</v>
      </c>
      <c r="N135" s="37"/>
      <c r="O135" s="37"/>
      <c r="P135" s="37"/>
      <c r="Q135" s="37"/>
    </row>
    <row r="136" spans="10:17" ht="12.75" customHeight="1" x14ac:dyDescent="0.2">
      <c r="J136" s="5" t="s">
        <v>218</v>
      </c>
      <c r="K136" s="36" t="s">
        <v>150</v>
      </c>
      <c r="L136" s="37">
        <v>1798</v>
      </c>
      <c r="M136" s="37">
        <v>10675</v>
      </c>
      <c r="N136" s="37"/>
      <c r="O136" s="37"/>
      <c r="P136" s="37"/>
      <c r="Q136" s="37"/>
    </row>
    <row r="137" spans="10:17" ht="12.75" customHeight="1" x14ac:dyDescent="0.2">
      <c r="K137" s="36" t="s">
        <v>151</v>
      </c>
      <c r="L137" s="37">
        <v>2038</v>
      </c>
      <c r="M137" s="37">
        <v>10162</v>
      </c>
      <c r="O137" s="37"/>
      <c r="P137" s="38"/>
      <c r="Q137" s="37"/>
    </row>
    <row r="138" spans="10:17" ht="12.75" customHeight="1" x14ac:dyDescent="0.2">
      <c r="K138" s="36" t="s">
        <v>216</v>
      </c>
      <c r="L138" s="37">
        <v>2109</v>
      </c>
      <c r="M138" s="37">
        <v>9639</v>
      </c>
      <c r="N138" s="4"/>
      <c r="O138" s="4"/>
      <c r="P138" s="38"/>
      <c r="Q138" s="37"/>
    </row>
    <row r="139" spans="10:17" ht="12.75" customHeight="1" x14ac:dyDescent="0.2">
      <c r="J139" s="16"/>
      <c r="K139" s="16"/>
      <c r="L139" s="24"/>
      <c r="M139" s="24"/>
      <c r="N139" s="24"/>
      <c r="O139" s="24"/>
      <c r="P139" s="38"/>
      <c r="Q139" s="37"/>
    </row>
    <row r="140" spans="10:17" ht="12.75" customHeight="1" x14ac:dyDescent="0.2">
      <c r="J140" s="226" t="s">
        <v>219</v>
      </c>
      <c r="K140" s="36" t="s">
        <v>150</v>
      </c>
      <c r="L140" s="1">
        <v>0</v>
      </c>
      <c r="M140" s="27">
        <v>1297</v>
      </c>
      <c r="N140" s="36"/>
      <c r="O140" s="37"/>
      <c r="P140" s="38"/>
      <c r="Q140" s="37"/>
    </row>
    <row r="141" spans="10:17" ht="12.75" customHeight="1" x14ac:dyDescent="0.35">
      <c r="J141" s="226"/>
      <c r="K141" s="36" t="s">
        <v>151</v>
      </c>
      <c r="L141" s="1">
        <v>0</v>
      </c>
      <c r="M141" s="27">
        <v>1444</v>
      </c>
      <c r="N141" s="49"/>
      <c r="O141" s="37"/>
      <c r="P141" s="38"/>
      <c r="Q141" s="37"/>
    </row>
    <row r="142" spans="10:17" ht="12.75" customHeight="1" x14ac:dyDescent="0.2">
      <c r="J142" s="226"/>
      <c r="K142" s="36" t="s">
        <v>216</v>
      </c>
      <c r="L142" s="1">
        <v>0</v>
      </c>
      <c r="M142" s="27">
        <v>1079</v>
      </c>
      <c r="N142" s="36"/>
      <c r="O142" s="46"/>
      <c r="P142" s="45"/>
      <c r="Q142" s="46"/>
    </row>
    <row r="143" spans="10:17" ht="12.75" customHeight="1" x14ac:dyDescent="0.2">
      <c r="J143" s="16"/>
      <c r="L143" s="47"/>
      <c r="M143" s="15"/>
      <c r="N143" s="15"/>
      <c r="O143" s="15"/>
      <c r="P143" s="15"/>
      <c r="Q143" s="15"/>
    </row>
    <row r="144" spans="10:17" ht="12.75" customHeight="1" x14ac:dyDescent="0.2">
      <c r="J144" s="16"/>
      <c r="L144" s="50"/>
      <c r="M144" s="51"/>
      <c r="N144" s="51"/>
      <c r="O144" s="51"/>
      <c r="P144" s="51"/>
      <c r="Q144" s="51"/>
    </row>
    <row r="145" spans="10:17" ht="12.75" customHeight="1" x14ac:dyDescent="0.2">
      <c r="J145" s="5" t="s">
        <v>220</v>
      </c>
      <c r="K145" s="4"/>
      <c r="L145" s="4"/>
      <c r="M145" s="4"/>
      <c r="N145" s="4"/>
      <c r="O145" s="4"/>
    </row>
    <row r="146" spans="10:17" ht="12.75" customHeight="1" x14ac:dyDescent="0.2">
      <c r="J146" s="226" t="s">
        <v>221</v>
      </c>
      <c r="K146" s="226"/>
      <c r="L146" s="226"/>
      <c r="M146" s="226"/>
      <c r="N146" s="226"/>
      <c r="O146" s="226"/>
    </row>
    <row r="147" spans="10:17" ht="12.75" customHeight="1" x14ac:dyDescent="0.2">
      <c r="J147" s="226" t="s">
        <v>222</v>
      </c>
      <c r="K147" s="226"/>
      <c r="L147" s="226"/>
      <c r="M147" s="226"/>
      <c r="N147" s="226"/>
      <c r="O147" s="226"/>
      <c r="P147" s="15"/>
      <c r="Q147" s="15"/>
    </row>
    <row r="148" spans="10:17" ht="12.75" customHeight="1" x14ac:dyDescent="0.2">
      <c r="J148" s="226" t="s">
        <v>223</v>
      </c>
      <c r="K148" s="226"/>
      <c r="L148" s="226"/>
      <c r="M148" s="226"/>
      <c r="N148" s="226"/>
      <c r="O148" s="226"/>
      <c r="P148" s="15"/>
      <c r="Q148" s="15"/>
    </row>
    <row r="149" spans="10:17" ht="12.75" customHeight="1" x14ac:dyDescent="0.2">
      <c r="J149" s="226" t="s">
        <v>224</v>
      </c>
      <c r="K149" s="226"/>
      <c r="L149" s="226"/>
      <c r="M149" s="226"/>
      <c r="N149" s="226"/>
      <c r="O149" s="226"/>
      <c r="P149" s="15"/>
      <c r="Q149" s="15"/>
    </row>
    <row r="150" spans="10:17" ht="12.75" customHeight="1" x14ac:dyDescent="0.2">
      <c r="J150" s="15" t="s">
        <v>202</v>
      </c>
    </row>
    <row r="151" spans="10:17" ht="24" customHeight="1" x14ac:dyDescent="0.2">
      <c r="J151" s="16"/>
      <c r="K151" s="16"/>
      <c r="L151" s="16"/>
      <c r="M151" s="16"/>
      <c r="N151" s="16"/>
      <c r="O151" s="16"/>
      <c r="P151" s="16"/>
      <c r="Q151" s="16"/>
    </row>
    <row r="152" spans="10:17" ht="27.75" customHeight="1" x14ac:dyDescent="0.2">
      <c r="J152" s="16"/>
      <c r="K152" s="16"/>
      <c r="L152" s="16"/>
      <c r="M152" s="16"/>
      <c r="N152" s="16"/>
      <c r="O152" s="16"/>
      <c r="P152" s="16"/>
      <c r="Q152" s="16"/>
    </row>
    <row r="153" spans="10:17" ht="23.25" customHeight="1" x14ac:dyDescent="0.2">
      <c r="J153" s="16"/>
      <c r="K153" s="16"/>
      <c r="L153" s="16"/>
      <c r="M153" s="16"/>
      <c r="N153" s="16"/>
      <c r="O153" s="16"/>
      <c r="P153" s="16"/>
      <c r="Q153" s="16"/>
    </row>
    <row r="154" spans="10:17" ht="13.5" customHeight="1" x14ac:dyDescent="0.2">
      <c r="J154" s="16"/>
      <c r="K154" s="16"/>
      <c r="L154" s="16"/>
      <c r="M154" s="16"/>
      <c r="N154" s="16"/>
      <c r="O154" s="16"/>
      <c r="P154" s="16"/>
      <c r="Q154" s="16"/>
    </row>
    <row r="155" spans="10:17" ht="12.75" customHeight="1" x14ac:dyDescent="0.2"/>
    <row r="156" spans="10:17" x14ac:dyDescent="0.2">
      <c r="K156" s="27"/>
      <c r="L156" s="27"/>
      <c r="M156" s="27"/>
      <c r="P156" s="29"/>
      <c r="Q156" s="29"/>
    </row>
    <row r="157" spans="10:17" ht="31.5" customHeight="1" x14ac:dyDescent="0.25">
      <c r="J157" s="230" t="s">
        <v>225</v>
      </c>
      <c r="K157" s="230"/>
      <c r="L157" s="230"/>
      <c r="M157" s="230"/>
      <c r="N157" s="230"/>
      <c r="O157" s="230"/>
      <c r="P157" s="29"/>
      <c r="Q157" s="29"/>
    </row>
    <row r="158" spans="10:17" x14ac:dyDescent="0.2">
      <c r="J158" s="1" t="s">
        <v>184</v>
      </c>
      <c r="K158" s="5" t="s">
        <v>0</v>
      </c>
      <c r="L158" s="24"/>
    </row>
    <row r="159" spans="10:17" x14ac:dyDescent="0.2">
      <c r="J159" s="1" t="s">
        <v>185</v>
      </c>
      <c r="K159" s="1" t="s">
        <v>57</v>
      </c>
      <c r="L159" s="21"/>
      <c r="M159" s="21"/>
    </row>
    <row r="160" spans="10:17" x14ac:dyDescent="0.2">
      <c r="J160" s="1" t="s">
        <v>186</v>
      </c>
      <c r="K160" s="1" t="s">
        <v>226</v>
      </c>
      <c r="L160" s="21"/>
      <c r="M160" s="21"/>
    </row>
    <row r="161" spans="10:17" x14ac:dyDescent="0.2">
      <c r="J161" s="1" t="s">
        <v>188</v>
      </c>
      <c r="K161" s="1" t="s">
        <v>196</v>
      </c>
      <c r="L161" s="21"/>
      <c r="M161" s="21"/>
    </row>
    <row r="162" spans="10:17" ht="38.25" x14ac:dyDescent="0.2">
      <c r="J162" s="1" t="s">
        <v>190</v>
      </c>
      <c r="K162" s="24" t="s">
        <v>227</v>
      </c>
      <c r="L162" s="24" t="s">
        <v>228</v>
      </c>
      <c r="M162" s="24" t="s">
        <v>229</v>
      </c>
      <c r="N162" s="24" t="s">
        <v>230</v>
      </c>
      <c r="O162" s="15"/>
      <c r="P162" s="24"/>
    </row>
    <row r="163" spans="10:17" x14ac:dyDescent="0.2">
      <c r="J163" s="1" t="s">
        <v>169</v>
      </c>
      <c r="K163" s="27">
        <v>4020</v>
      </c>
      <c r="L163" s="27">
        <v>1760</v>
      </c>
      <c r="M163" s="27">
        <v>930</v>
      </c>
      <c r="N163" s="27">
        <v>440</v>
      </c>
      <c r="O163" s="15"/>
      <c r="P163" s="27"/>
    </row>
    <row r="164" spans="10:17" x14ac:dyDescent="0.2">
      <c r="J164" s="1" t="s">
        <v>170</v>
      </c>
      <c r="K164" s="27">
        <v>4560</v>
      </c>
      <c r="L164" s="27">
        <v>1940</v>
      </c>
      <c r="M164" s="27">
        <v>1040</v>
      </c>
      <c r="N164" s="27">
        <v>440</v>
      </c>
      <c r="O164" s="15"/>
      <c r="P164" s="27"/>
    </row>
    <row r="165" spans="10:17" x14ac:dyDescent="0.2">
      <c r="J165" s="1" t="s">
        <v>171</v>
      </c>
      <c r="K165" s="27">
        <v>4670</v>
      </c>
      <c r="L165" s="27">
        <v>2580</v>
      </c>
      <c r="M165" s="27">
        <v>1020</v>
      </c>
      <c r="N165" s="27">
        <v>600</v>
      </c>
      <c r="O165" s="15"/>
      <c r="P165" s="27"/>
    </row>
    <row r="166" spans="10:17" x14ac:dyDescent="0.2">
      <c r="J166" s="1" t="s">
        <v>172</v>
      </c>
      <c r="K166" s="27">
        <v>5020</v>
      </c>
      <c r="L166" s="27">
        <v>3030</v>
      </c>
      <c r="M166" s="27">
        <v>1150</v>
      </c>
      <c r="N166" s="27">
        <v>810</v>
      </c>
      <c r="O166" s="15"/>
      <c r="P166" s="27"/>
    </row>
    <row r="167" spans="10:17" x14ac:dyDescent="0.2">
      <c r="J167" s="1" t="s">
        <v>173</v>
      </c>
      <c r="K167" s="27">
        <v>5270</v>
      </c>
      <c r="L167" s="27">
        <v>3230</v>
      </c>
      <c r="M167" s="27">
        <v>1140</v>
      </c>
      <c r="N167" s="27">
        <v>820</v>
      </c>
      <c r="O167" s="15"/>
      <c r="P167" s="27"/>
    </row>
    <row r="168" spans="10:17" x14ac:dyDescent="0.2">
      <c r="J168" s="1" t="s">
        <v>174</v>
      </c>
      <c r="K168" s="27">
        <v>4640</v>
      </c>
      <c r="L168" s="27">
        <v>3700</v>
      </c>
      <c r="M168" s="27">
        <v>1060</v>
      </c>
      <c r="N168" s="27">
        <v>930</v>
      </c>
      <c r="O168" s="15"/>
      <c r="P168" s="27"/>
    </row>
    <row r="169" spans="10:17" x14ac:dyDescent="0.2">
      <c r="J169" s="1" t="s">
        <v>175</v>
      </c>
      <c r="K169" s="27">
        <v>5060</v>
      </c>
      <c r="L169" s="27">
        <v>5300</v>
      </c>
      <c r="M169" s="27">
        <v>1160</v>
      </c>
      <c r="N169" s="27">
        <v>1350</v>
      </c>
      <c r="O169" s="15"/>
      <c r="P169" s="27"/>
    </row>
    <row r="170" spans="10:17" x14ac:dyDescent="0.2">
      <c r="J170" s="1" t="s">
        <v>176</v>
      </c>
      <c r="K170" s="27">
        <v>5230</v>
      </c>
      <c r="L170" s="27">
        <v>5300</v>
      </c>
      <c r="M170" s="27">
        <v>1100</v>
      </c>
      <c r="N170" s="27">
        <v>1250</v>
      </c>
      <c r="O170" s="15"/>
      <c r="P170" s="27"/>
    </row>
    <row r="171" spans="10:17" x14ac:dyDescent="0.2">
      <c r="J171" s="1" t="s">
        <v>177</v>
      </c>
      <c r="K171" s="27">
        <v>4900</v>
      </c>
      <c r="L171" s="27">
        <v>6200</v>
      </c>
      <c r="M171" s="27">
        <v>1150</v>
      </c>
      <c r="N171" s="27">
        <v>1490</v>
      </c>
      <c r="O171" s="15"/>
      <c r="P171" s="27"/>
    </row>
    <row r="172" spans="10:17" x14ac:dyDescent="0.2">
      <c r="J172" s="1" t="s">
        <v>178</v>
      </c>
      <c r="K172" s="27">
        <v>3860</v>
      </c>
      <c r="L172" s="27">
        <v>3900</v>
      </c>
      <c r="M172" s="27">
        <v>1070</v>
      </c>
      <c r="N172" s="27">
        <v>930</v>
      </c>
      <c r="O172" s="15"/>
      <c r="P172" s="27"/>
    </row>
    <row r="173" spans="10:17" x14ac:dyDescent="0.2">
      <c r="J173" s="1" t="s">
        <v>179</v>
      </c>
      <c r="K173" s="27">
        <v>3940</v>
      </c>
      <c r="L173" s="27">
        <v>4770</v>
      </c>
      <c r="M173" s="27">
        <v>1050</v>
      </c>
      <c r="N173" s="27">
        <v>1220</v>
      </c>
      <c r="O173" s="15"/>
      <c r="P173" s="27"/>
    </row>
    <row r="174" spans="10:17" x14ac:dyDescent="0.2">
      <c r="J174" s="1" t="s">
        <v>180</v>
      </c>
      <c r="K174" s="27">
        <v>4120</v>
      </c>
      <c r="L174" s="27">
        <v>6430</v>
      </c>
      <c r="M174" s="27">
        <v>1020</v>
      </c>
      <c r="N174" s="27">
        <v>1590</v>
      </c>
      <c r="O174" s="15"/>
      <c r="P174" s="27"/>
    </row>
    <row r="175" spans="10:17" x14ac:dyDescent="0.2">
      <c r="P175" s="29"/>
      <c r="Q175" s="29"/>
    </row>
    <row r="176" spans="10:17" x14ac:dyDescent="0.2">
      <c r="K176" s="27"/>
      <c r="L176" s="27"/>
      <c r="M176" s="27"/>
      <c r="P176" s="29"/>
      <c r="Q176" s="29"/>
    </row>
    <row r="177" spans="1:17" x14ac:dyDescent="0.2">
      <c r="K177" s="27"/>
      <c r="L177" s="27"/>
      <c r="M177" s="27"/>
      <c r="P177" s="29"/>
      <c r="Q177" s="29"/>
    </row>
    <row r="178" spans="1:17" x14ac:dyDescent="0.2">
      <c r="J178" s="1" t="s">
        <v>202</v>
      </c>
      <c r="K178" s="27"/>
      <c r="L178" s="27"/>
      <c r="M178" s="27"/>
      <c r="P178" s="29"/>
      <c r="Q178" s="29"/>
    </row>
    <row r="179" spans="1:17" x14ac:dyDescent="0.2">
      <c r="K179" s="27"/>
      <c r="L179" s="27"/>
      <c r="M179" s="27"/>
      <c r="P179" s="29"/>
      <c r="Q179" s="29"/>
    </row>
    <row r="180" spans="1:17" x14ac:dyDescent="0.2">
      <c r="K180" s="27"/>
      <c r="L180" s="27"/>
      <c r="M180" s="27"/>
      <c r="P180" s="29"/>
      <c r="Q180" s="29"/>
    </row>
    <row r="181" spans="1:17" x14ac:dyDescent="0.2">
      <c r="K181" s="27"/>
      <c r="L181" s="27"/>
      <c r="M181" s="27"/>
      <c r="P181" s="29"/>
      <c r="Q181" s="29"/>
    </row>
    <row r="182" spans="1:17" x14ac:dyDescent="0.2">
      <c r="P182" s="29"/>
      <c r="Q182" s="29"/>
    </row>
    <row r="183" spans="1:17" ht="33.75" customHeight="1" x14ac:dyDescent="0.25">
      <c r="J183" s="230" t="s">
        <v>231</v>
      </c>
      <c r="K183" s="230"/>
      <c r="L183" s="230"/>
      <c r="M183" s="230"/>
      <c r="N183" s="230"/>
      <c r="O183" s="230"/>
    </row>
    <row r="184" spans="1:17" x14ac:dyDescent="0.2">
      <c r="J184" s="1" t="s">
        <v>184</v>
      </c>
      <c r="K184" s="5" t="s">
        <v>1</v>
      </c>
      <c r="L184" s="21"/>
      <c r="M184" s="21"/>
    </row>
    <row r="185" spans="1:17" x14ac:dyDescent="0.2">
      <c r="J185" s="1" t="s">
        <v>185</v>
      </c>
      <c r="K185" s="1" t="s">
        <v>232</v>
      </c>
      <c r="L185" s="21"/>
      <c r="M185" s="21"/>
    </row>
    <row r="186" spans="1:17" x14ac:dyDescent="0.2">
      <c r="J186" s="1" t="s">
        <v>186</v>
      </c>
      <c r="K186" s="1" t="s">
        <v>226</v>
      </c>
      <c r="L186" s="21"/>
      <c r="M186" s="21"/>
    </row>
    <row r="187" spans="1:17" ht="12.75" customHeight="1" x14ac:dyDescent="0.2">
      <c r="J187" s="1" t="s">
        <v>188</v>
      </c>
      <c r="K187" s="1" t="s">
        <v>196</v>
      </c>
      <c r="M187" s="24"/>
      <c r="N187" s="24"/>
      <c r="Q187" s="24"/>
    </row>
    <row r="188" spans="1:17" ht="28.5" customHeight="1" x14ac:dyDescent="0.2">
      <c r="J188" s="1" t="s">
        <v>181</v>
      </c>
      <c r="K188" s="25" t="s">
        <v>233</v>
      </c>
      <c r="L188" s="25" t="s">
        <v>234</v>
      </c>
      <c r="M188" s="27"/>
      <c r="N188" s="27"/>
      <c r="Q188" s="27"/>
    </row>
    <row r="189" spans="1:17" ht="13.5" customHeight="1" x14ac:dyDescent="0.2">
      <c r="J189" s="1" t="s">
        <v>169</v>
      </c>
      <c r="K189" s="27">
        <v>530</v>
      </c>
      <c r="L189" s="27">
        <v>370</v>
      </c>
      <c r="M189" s="27"/>
      <c r="N189" s="27"/>
      <c r="Q189" s="27"/>
    </row>
    <row r="190" spans="1:17" ht="12.75" customHeight="1" x14ac:dyDescent="0.25">
      <c r="A190" s="19"/>
      <c r="B190" s="20"/>
      <c r="C190" s="20"/>
      <c r="D190" s="20"/>
      <c r="E190" s="20"/>
      <c r="F190" s="20"/>
      <c r="G190" s="20"/>
      <c r="H190" s="20"/>
      <c r="I190" s="20"/>
      <c r="J190" s="1" t="s">
        <v>170</v>
      </c>
      <c r="K190" s="27">
        <v>530</v>
      </c>
      <c r="L190" s="27">
        <v>270</v>
      </c>
      <c r="M190" s="27"/>
      <c r="N190" s="27"/>
      <c r="Q190" s="27"/>
    </row>
    <row r="191" spans="1:17" x14ac:dyDescent="0.2">
      <c r="J191" s="1" t="s">
        <v>171</v>
      </c>
      <c r="K191" s="27">
        <v>470</v>
      </c>
      <c r="L191" s="27">
        <v>350</v>
      </c>
      <c r="M191" s="27"/>
      <c r="N191" s="27"/>
      <c r="Q191" s="27"/>
    </row>
    <row r="192" spans="1:17" x14ac:dyDescent="0.2">
      <c r="J192" s="1" t="s">
        <v>172</v>
      </c>
      <c r="K192" s="27">
        <v>590</v>
      </c>
      <c r="L192" s="27">
        <v>440</v>
      </c>
      <c r="M192" s="27"/>
      <c r="N192" s="27"/>
      <c r="Q192" s="27"/>
    </row>
    <row r="193" spans="2:17" x14ac:dyDescent="0.2">
      <c r="J193" s="1" t="s">
        <v>173</v>
      </c>
      <c r="K193" s="27">
        <v>480</v>
      </c>
      <c r="L193" s="27">
        <v>340</v>
      </c>
      <c r="M193" s="27"/>
      <c r="N193" s="27"/>
      <c r="Q193" s="27"/>
    </row>
    <row r="194" spans="2:17" ht="12.75" customHeight="1" x14ac:dyDescent="0.2">
      <c r="J194" s="1" t="s">
        <v>174</v>
      </c>
      <c r="K194" s="27">
        <v>500</v>
      </c>
      <c r="L194" s="27">
        <v>430</v>
      </c>
      <c r="M194" s="27"/>
      <c r="N194" s="27"/>
      <c r="Q194" s="27"/>
    </row>
    <row r="195" spans="2:17" x14ac:dyDescent="0.2">
      <c r="J195" s="1" t="s">
        <v>175</v>
      </c>
      <c r="K195" s="27">
        <v>530</v>
      </c>
      <c r="L195" s="27">
        <v>530</v>
      </c>
      <c r="M195" s="27"/>
      <c r="N195" s="27"/>
      <c r="Q195" s="27"/>
    </row>
    <row r="196" spans="2:17" x14ac:dyDescent="0.2">
      <c r="J196" s="1" t="s">
        <v>176</v>
      </c>
      <c r="K196" s="27">
        <v>470</v>
      </c>
      <c r="L196" s="27">
        <v>430</v>
      </c>
      <c r="M196" s="27"/>
      <c r="N196" s="27"/>
      <c r="Q196" s="27"/>
    </row>
    <row r="197" spans="2:17" x14ac:dyDescent="0.2">
      <c r="J197" s="1" t="s">
        <v>177</v>
      </c>
      <c r="K197" s="27">
        <v>520</v>
      </c>
      <c r="L197" s="27">
        <v>580</v>
      </c>
      <c r="M197" s="27"/>
      <c r="N197" s="27"/>
      <c r="Q197" s="27"/>
    </row>
    <row r="198" spans="2:17" x14ac:dyDescent="0.2">
      <c r="J198" s="1" t="s">
        <v>178</v>
      </c>
      <c r="K198" s="27">
        <v>540</v>
      </c>
      <c r="L198" s="27">
        <v>380</v>
      </c>
      <c r="M198" s="27"/>
      <c r="N198" s="27"/>
      <c r="Q198" s="27"/>
    </row>
    <row r="199" spans="2:17" x14ac:dyDescent="0.2">
      <c r="J199" s="1" t="s">
        <v>179</v>
      </c>
      <c r="K199" s="27">
        <v>440</v>
      </c>
      <c r="L199" s="27">
        <v>470</v>
      </c>
      <c r="M199" s="27"/>
      <c r="N199" s="27"/>
      <c r="Q199" s="27"/>
    </row>
    <row r="200" spans="2:17" x14ac:dyDescent="0.2">
      <c r="J200" s="1" t="s">
        <v>180</v>
      </c>
      <c r="K200" s="27">
        <v>570</v>
      </c>
      <c r="L200" s="27">
        <v>670</v>
      </c>
    </row>
    <row r="204" spans="2:17" x14ac:dyDescent="0.2">
      <c r="J204" s="15" t="s">
        <v>202</v>
      </c>
      <c r="K204" s="24"/>
    </row>
    <row r="205" spans="2:17" ht="26.25" customHeight="1" x14ac:dyDescent="0.2">
      <c r="B205" s="28"/>
      <c r="J205" s="226" t="s">
        <v>201</v>
      </c>
      <c r="K205" s="226"/>
      <c r="L205" s="226"/>
      <c r="M205" s="226"/>
      <c r="N205" s="226"/>
      <c r="O205" s="226"/>
    </row>
    <row r="206" spans="2:17" x14ac:dyDescent="0.2">
      <c r="B206" s="28"/>
    </row>
    <row r="207" spans="2:17" ht="12.75" customHeight="1" x14ac:dyDescent="0.2">
      <c r="B207" s="28"/>
    </row>
    <row r="208" spans="2:17" ht="12.75" customHeight="1" x14ac:dyDescent="0.2">
      <c r="B208" s="28"/>
    </row>
    <row r="209" spans="1:17" ht="12.75" customHeight="1" x14ac:dyDescent="0.2">
      <c r="M209" s="24"/>
      <c r="N209" s="24"/>
      <c r="P209" s="29"/>
      <c r="Q209" s="29"/>
    </row>
    <row r="210" spans="1:17" ht="12.75" customHeight="1" x14ac:dyDescent="0.2">
      <c r="L210" s="24"/>
      <c r="M210" s="24"/>
      <c r="N210" s="24"/>
      <c r="P210" s="29"/>
      <c r="Q210" s="29"/>
    </row>
    <row r="211" spans="1:17" ht="12.75" customHeight="1" x14ac:dyDescent="0.25">
      <c r="A211" s="231"/>
      <c r="B211" s="232"/>
      <c r="C211" s="232"/>
      <c r="D211" s="232"/>
      <c r="E211" s="232"/>
      <c r="F211" s="232"/>
      <c r="G211" s="232"/>
      <c r="H211" s="232"/>
      <c r="I211" s="232"/>
      <c r="J211" s="14" t="s">
        <v>235</v>
      </c>
      <c r="K211" s="24"/>
      <c r="L211" s="24"/>
    </row>
    <row r="212" spans="1:17" ht="12.75" customHeight="1" x14ac:dyDescent="0.2">
      <c r="J212" s="1" t="s">
        <v>184</v>
      </c>
      <c r="K212" s="5" t="s">
        <v>2</v>
      </c>
      <c r="L212" s="21"/>
      <c r="M212" s="21"/>
    </row>
    <row r="213" spans="1:17" ht="12.75" customHeight="1" x14ac:dyDescent="0.2">
      <c r="J213" s="1" t="s">
        <v>185</v>
      </c>
      <c r="K213" s="1" t="s">
        <v>61</v>
      </c>
      <c r="L213" s="21"/>
      <c r="M213" s="21"/>
    </row>
    <row r="214" spans="1:17" ht="12.75" customHeight="1" x14ac:dyDescent="0.2">
      <c r="J214" s="1" t="s">
        <v>186</v>
      </c>
      <c r="K214" s="1" t="s">
        <v>226</v>
      </c>
      <c r="L214" s="21"/>
      <c r="M214" s="21"/>
    </row>
    <row r="215" spans="1:17" ht="12.75" customHeight="1" x14ac:dyDescent="0.2">
      <c r="J215" s="1" t="s">
        <v>188</v>
      </c>
      <c r="K215" s="1" t="s">
        <v>205</v>
      </c>
      <c r="O215" s="24"/>
      <c r="P215" s="24"/>
      <c r="Q215" s="24"/>
    </row>
    <row r="216" spans="1:17" ht="51" customHeight="1" x14ac:dyDescent="0.2">
      <c r="J216" s="1" t="s">
        <v>190</v>
      </c>
      <c r="K216" s="25" t="s">
        <v>236</v>
      </c>
      <c r="L216" s="25" t="s">
        <v>237</v>
      </c>
      <c r="M216" s="52" t="s">
        <v>238</v>
      </c>
      <c r="N216" s="52" t="s">
        <v>239</v>
      </c>
      <c r="O216" s="53"/>
      <c r="P216" s="53"/>
      <c r="Q216" s="53"/>
    </row>
    <row r="217" spans="1:17" ht="12.75" customHeight="1" x14ac:dyDescent="0.2">
      <c r="J217" s="1" t="s">
        <v>169</v>
      </c>
      <c r="K217" s="53">
        <v>10.199999999999999</v>
      </c>
      <c r="L217" s="53">
        <v>4.7</v>
      </c>
      <c r="M217" s="53">
        <v>3.8</v>
      </c>
      <c r="N217" s="53">
        <v>2</v>
      </c>
      <c r="O217" s="53"/>
      <c r="P217" s="53"/>
      <c r="Q217" s="53"/>
    </row>
    <row r="218" spans="1:17" ht="12.75" customHeight="1" x14ac:dyDescent="0.2">
      <c r="J218" s="1" t="s">
        <v>170</v>
      </c>
      <c r="K218" s="53">
        <v>11.8</v>
      </c>
      <c r="L218" s="53">
        <v>5.2</v>
      </c>
      <c r="M218" s="53">
        <v>4.5</v>
      </c>
      <c r="N218" s="53">
        <v>2</v>
      </c>
      <c r="O218" s="53"/>
      <c r="P218" s="53"/>
      <c r="Q218" s="53"/>
    </row>
    <row r="219" spans="1:17" ht="12.75" customHeight="1" x14ac:dyDescent="0.2">
      <c r="J219" s="1" t="s">
        <v>171</v>
      </c>
      <c r="K219" s="53">
        <v>12.8</v>
      </c>
      <c r="L219" s="53">
        <v>7.4</v>
      </c>
      <c r="M219" s="53">
        <v>4.7</v>
      </c>
      <c r="N219" s="53">
        <v>2.5</v>
      </c>
      <c r="O219" s="53"/>
      <c r="P219" s="53"/>
      <c r="Q219" s="53"/>
    </row>
    <row r="220" spans="1:17" ht="12.75" customHeight="1" x14ac:dyDescent="0.2">
      <c r="J220" s="1" t="s">
        <v>172</v>
      </c>
      <c r="K220" s="53">
        <v>13.9</v>
      </c>
      <c r="L220" s="53">
        <v>9.1999999999999993</v>
      </c>
      <c r="M220" s="53">
        <v>5.2</v>
      </c>
      <c r="N220" s="53">
        <v>3.7</v>
      </c>
      <c r="O220" s="53"/>
      <c r="P220" s="53"/>
      <c r="Q220" s="53"/>
    </row>
    <row r="221" spans="1:17" ht="12.75" customHeight="1" x14ac:dyDescent="0.2">
      <c r="J221" s="1" t="s">
        <v>173</v>
      </c>
      <c r="K221" s="53">
        <v>16.399999999999999</v>
      </c>
      <c r="L221" s="53">
        <v>9.3000000000000007</v>
      </c>
      <c r="M221" s="53">
        <v>5.5</v>
      </c>
      <c r="N221" s="53">
        <v>4.2</v>
      </c>
      <c r="O221" s="53"/>
      <c r="P221" s="53"/>
      <c r="Q221" s="53"/>
    </row>
    <row r="222" spans="1:17" ht="12.75" customHeight="1" x14ac:dyDescent="0.2">
      <c r="J222" s="1" t="s">
        <v>174</v>
      </c>
      <c r="K222" s="53">
        <v>13.1</v>
      </c>
      <c r="L222" s="53">
        <v>10</v>
      </c>
      <c r="M222" s="53">
        <v>4.8</v>
      </c>
      <c r="N222" s="53">
        <v>4.7</v>
      </c>
      <c r="O222" s="53"/>
      <c r="P222" s="53"/>
      <c r="Q222" s="53"/>
    </row>
    <row r="223" spans="1:17" ht="12.75" customHeight="1" x14ac:dyDescent="0.2">
      <c r="J223" s="1" t="s">
        <v>175</v>
      </c>
      <c r="K223" s="53">
        <v>14.8</v>
      </c>
      <c r="L223" s="53">
        <v>16</v>
      </c>
      <c r="M223" s="53">
        <v>5.2</v>
      </c>
      <c r="N223" s="53">
        <v>7.2</v>
      </c>
      <c r="O223" s="53"/>
      <c r="P223" s="53"/>
      <c r="Q223" s="53"/>
    </row>
    <row r="224" spans="1:17" ht="12.75" customHeight="1" x14ac:dyDescent="0.2">
      <c r="J224" s="1" t="s">
        <v>176</v>
      </c>
      <c r="K224" s="53">
        <v>16</v>
      </c>
      <c r="L224" s="53">
        <v>16.899999999999999</v>
      </c>
      <c r="M224" s="53">
        <v>5.2</v>
      </c>
      <c r="N224" s="53">
        <v>7</v>
      </c>
      <c r="O224" s="53"/>
      <c r="P224" s="53"/>
      <c r="Q224" s="53"/>
    </row>
    <row r="225" spans="1:17" ht="12.75" customHeight="1" x14ac:dyDescent="0.2">
      <c r="J225" s="1" t="s">
        <v>177</v>
      </c>
      <c r="K225" s="53">
        <v>14.3</v>
      </c>
      <c r="L225" s="53">
        <v>20.8</v>
      </c>
      <c r="M225" s="53">
        <v>5.2</v>
      </c>
      <c r="N225" s="53">
        <v>9.3000000000000007</v>
      </c>
      <c r="O225" s="53"/>
      <c r="P225" s="53"/>
      <c r="Q225" s="53"/>
    </row>
    <row r="226" spans="1:17" ht="12.75" customHeight="1" x14ac:dyDescent="0.2">
      <c r="B226" s="28"/>
      <c r="J226" s="1" t="s">
        <v>178</v>
      </c>
      <c r="K226" s="53">
        <v>12.1</v>
      </c>
      <c r="L226" s="53">
        <v>14.5</v>
      </c>
      <c r="M226" s="53">
        <v>4.7</v>
      </c>
      <c r="N226" s="53">
        <v>6.6</v>
      </c>
      <c r="O226" s="53"/>
      <c r="P226" s="53"/>
      <c r="Q226" s="53"/>
    </row>
    <row r="227" spans="1:17" ht="12.75" customHeight="1" x14ac:dyDescent="0.2">
      <c r="J227" s="1" t="s">
        <v>179</v>
      </c>
      <c r="K227" s="53">
        <v>11.9</v>
      </c>
      <c r="L227" s="53">
        <v>17.399999999999999</v>
      </c>
      <c r="M227" s="53">
        <v>4.5999999999999996</v>
      </c>
      <c r="N227" s="53">
        <v>8.6</v>
      </c>
      <c r="O227" s="53"/>
      <c r="P227" s="53"/>
      <c r="Q227" s="53"/>
    </row>
    <row r="228" spans="1:17" ht="12.75" customHeight="1" x14ac:dyDescent="0.2">
      <c r="J228" s="1" t="s">
        <v>180</v>
      </c>
      <c r="K228" s="53">
        <v>12.4</v>
      </c>
      <c r="L228" s="53">
        <v>27.1</v>
      </c>
      <c r="M228" s="53">
        <v>4.4000000000000004</v>
      </c>
      <c r="N228" s="53">
        <v>12.4</v>
      </c>
    </row>
    <row r="229" spans="1:17" ht="12.75" customHeight="1" x14ac:dyDescent="0.2"/>
    <row r="230" spans="1:17" ht="12.75" customHeight="1" x14ac:dyDescent="0.2">
      <c r="K230" s="4"/>
      <c r="L230" s="4"/>
      <c r="M230" s="4"/>
      <c r="N230" s="4"/>
    </row>
    <row r="231" spans="1:17" ht="12.75" customHeight="1" x14ac:dyDescent="0.2">
      <c r="K231" s="4"/>
      <c r="L231" s="4"/>
      <c r="M231" s="4"/>
      <c r="N231" s="4"/>
    </row>
    <row r="232" spans="1:17" ht="12.75" customHeight="1" x14ac:dyDescent="0.2">
      <c r="J232" s="229" t="s">
        <v>240</v>
      </c>
      <c r="K232" s="229"/>
      <c r="L232" s="229"/>
      <c r="M232" s="229"/>
      <c r="N232" s="229"/>
      <c r="O232" s="229"/>
    </row>
    <row r="233" spans="1:17" ht="12.75" customHeight="1" x14ac:dyDescent="0.2">
      <c r="J233" s="1" t="s">
        <v>210</v>
      </c>
      <c r="K233" s="4"/>
      <c r="L233" s="4"/>
      <c r="M233" s="4"/>
      <c r="N233" s="4"/>
    </row>
    <row r="234" spans="1:17" ht="12.75" customHeight="1" x14ac:dyDescent="0.2"/>
    <row r="235" spans="1:17" ht="12.75" customHeight="1" x14ac:dyDescent="0.25">
      <c r="A235" s="231"/>
      <c r="B235" s="232"/>
      <c r="C235" s="232"/>
      <c r="D235" s="232"/>
      <c r="E235" s="232"/>
      <c r="F235" s="232"/>
      <c r="G235" s="232"/>
      <c r="H235" s="232"/>
      <c r="I235" s="232"/>
    </row>
    <row r="236" spans="1:17" ht="12.75" customHeight="1" x14ac:dyDescent="0.25">
      <c r="A236" s="19"/>
      <c r="B236" s="20"/>
      <c r="C236" s="20"/>
      <c r="D236" s="20"/>
      <c r="E236" s="20"/>
      <c r="F236" s="20"/>
      <c r="G236" s="20"/>
      <c r="H236" s="20"/>
      <c r="I236" s="20"/>
    </row>
    <row r="237" spans="1:17" ht="12.75" customHeight="1" x14ac:dyDescent="0.25">
      <c r="A237" s="19"/>
      <c r="B237" s="20"/>
      <c r="C237" s="20"/>
      <c r="D237" s="20"/>
      <c r="E237" s="20"/>
      <c r="F237" s="20"/>
      <c r="G237" s="20"/>
      <c r="H237" s="20"/>
      <c r="I237" s="20"/>
    </row>
    <row r="238" spans="1:17" ht="12.75" customHeight="1" x14ac:dyDescent="0.25">
      <c r="A238" s="19"/>
      <c r="B238" s="20"/>
      <c r="C238" s="20"/>
      <c r="D238" s="20"/>
      <c r="E238" s="20"/>
      <c r="F238" s="20"/>
      <c r="G238" s="20"/>
      <c r="H238" s="20"/>
      <c r="I238" s="20"/>
    </row>
    <row r="239" spans="1:17" ht="12.75" customHeight="1" x14ac:dyDescent="0.25">
      <c r="A239" s="19"/>
      <c r="B239" s="20"/>
      <c r="C239" s="20"/>
      <c r="D239" s="20"/>
      <c r="E239" s="20"/>
      <c r="F239" s="20"/>
      <c r="G239" s="20"/>
      <c r="H239" s="20"/>
      <c r="I239" s="20"/>
    </row>
    <row r="240" spans="1:17" ht="12.75" customHeight="1" x14ac:dyDescent="0.2"/>
    <row r="241" spans="1:17" ht="12.75" customHeight="1" x14ac:dyDescent="0.25">
      <c r="J241" s="14" t="s">
        <v>241</v>
      </c>
      <c r="K241" s="4"/>
    </row>
    <row r="242" spans="1:17" ht="12.75" customHeight="1" x14ac:dyDescent="0.2">
      <c r="J242" s="1" t="s">
        <v>184</v>
      </c>
      <c r="K242" s="5" t="s">
        <v>3</v>
      </c>
    </row>
    <row r="243" spans="1:17" ht="12.75" customHeight="1" x14ac:dyDescent="0.2">
      <c r="J243" s="1" t="s">
        <v>185</v>
      </c>
      <c r="K243" s="1" t="s">
        <v>63</v>
      </c>
      <c r="L243" s="4"/>
      <c r="M243" s="4"/>
      <c r="N243" s="4"/>
    </row>
    <row r="244" spans="1:17" ht="12.75" customHeight="1" x14ac:dyDescent="0.2">
      <c r="J244" s="1" t="s">
        <v>186</v>
      </c>
      <c r="K244" s="1" t="s">
        <v>226</v>
      </c>
      <c r="L244" s="24"/>
    </row>
    <row r="245" spans="1:17" ht="12.75" customHeight="1" x14ac:dyDescent="0.2">
      <c r="J245" s="1" t="s">
        <v>188</v>
      </c>
      <c r="K245" s="1" t="s">
        <v>205</v>
      </c>
      <c r="L245" s="21"/>
      <c r="M245" s="21"/>
    </row>
    <row r="246" spans="1:17" ht="12.75" customHeight="1" x14ac:dyDescent="0.2">
      <c r="J246" s="16"/>
      <c r="K246" s="16"/>
      <c r="L246" s="21"/>
      <c r="M246" s="21"/>
    </row>
    <row r="247" spans="1:17" ht="12.75" customHeight="1" x14ac:dyDescent="0.2">
      <c r="J247" s="16"/>
      <c r="K247" s="16"/>
      <c r="L247" s="21"/>
      <c r="M247" s="21"/>
    </row>
    <row r="248" spans="1:17" s="55" customFormat="1" ht="25.5" customHeight="1" x14ac:dyDescent="0.2">
      <c r="A248" s="54"/>
      <c r="B248" s="54"/>
      <c r="C248" s="54"/>
      <c r="D248" s="54"/>
      <c r="E248" s="54"/>
      <c r="F248" s="54"/>
      <c r="G248" s="54"/>
      <c r="H248" s="54"/>
      <c r="I248" s="54"/>
      <c r="J248" s="5" t="s">
        <v>190</v>
      </c>
      <c r="K248" s="25" t="s">
        <v>233</v>
      </c>
      <c r="L248" s="25" t="s">
        <v>234</v>
      </c>
      <c r="M248" s="25"/>
      <c r="N248" s="25"/>
      <c r="O248" s="23"/>
      <c r="P248" s="23"/>
      <c r="Q248" s="23"/>
    </row>
    <row r="249" spans="1:17" ht="12.75" customHeight="1" x14ac:dyDescent="0.2">
      <c r="J249" s="1" t="s">
        <v>169</v>
      </c>
      <c r="K249" s="53">
        <v>2.9</v>
      </c>
      <c r="L249" s="53">
        <v>5.2</v>
      </c>
      <c r="M249" s="53"/>
      <c r="N249" s="53"/>
    </row>
    <row r="250" spans="1:17" ht="12.75" customHeight="1" x14ac:dyDescent="0.2">
      <c r="J250" s="1" t="s">
        <v>170</v>
      </c>
      <c r="K250" s="53">
        <v>7.7</v>
      </c>
      <c r="L250" s="53">
        <v>1.5</v>
      </c>
      <c r="M250" s="53"/>
      <c r="N250" s="53"/>
    </row>
    <row r="251" spans="1:17" ht="12.75" customHeight="1" x14ac:dyDescent="0.2">
      <c r="J251" s="1" t="s">
        <v>171</v>
      </c>
      <c r="K251" s="53">
        <v>3.5</v>
      </c>
      <c r="L251" s="53">
        <v>2.2999999999999998</v>
      </c>
      <c r="M251" s="53"/>
      <c r="N251" s="53"/>
    </row>
    <row r="252" spans="1:17" ht="12.75" customHeight="1" x14ac:dyDescent="0.2">
      <c r="J252" s="1" t="s">
        <v>172</v>
      </c>
      <c r="K252" s="53">
        <v>5</v>
      </c>
      <c r="L252" s="53">
        <v>3.4</v>
      </c>
      <c r="M252" s="53"/>
      <c r="N252" s="53"/>
    </row>
    <row r="253" spans="1:17" ht="12.75" customHeight="1" x14ac:dyDescent="0.2">
      <c r="J253" s="1" t="s">
        <v>173</v>
      </c>
      <c r="K253" s="53">
        <v>3.7</v>
      </c>
      <c r="L253" s="53">
        <v>4.3</v>
      </c>
      <c r="M253" s="53"/>
      <c r="N253" s="53"/>
    </row>
    <row r="254" spans="1:17" ht="12.75" customHeight="1" x14ac:dyDescent="0.2">
      <c r="B254" s="28"/>
      <c r="J254" s="1" t="s">
        <v>174</v>
      </c>
      <c r="K254" s="53">
        <v>8.4</v>
      </c>
      <c r="L254" s="53">
        <v>2.5</v>
      </c>
      <c r="M254" s="53"/>
      <c r="N254" s="53"/>
    </row>
    <row r="255" spans="1:17" ht="12.75" customHeight="1" x14ac:dyDescent="0.2">
      <c r="J255" s="1" t="s">
        <v>175</v>
      </c>
      <c r="K255" s="53">
        <v>4.5</v>
      </c>
      <c r="L255" s="53">
        <v>5.8</v>
      </c>
      <c r="M255" s="53"/>
      <c r="N255" s="53"/>
    </row>
    <row r="256" spans="1:17" ht="12.75" customHeight="1" x14ac:dyDescent="0.2">
      <c r="J256" s="1" t="s">
        <v>176</v>
      </c>
      <c r="K256" s="53">
        <v>6.4</v>
      </c>
      <c r="L256" s="53">
        <v>4.7</v>
      </c>
      <c r="M256" s="53"/>
      <c r="N256" s="53"/>
    </row>
    <row r="257" spans="1:15" ht="12.75" customHeight="1" x14ac:dyDescent="0.2">
      <c r="J257" s="1" t="s">
        <v>177</v>
      </c>
      <c r="K257" s="53">
        <v>9.4</v>
      </c>
      <c r="L257" s="53">
        <v>8.3000000000000007</v>
      </c>
      <c r="M257" s="53"/>
      <c r="N257" s="53"/>
    </row>
    <row r="258" spans="1:15" ht="12.75" customHeight="1" x14ac:dyDescent="0.2">
      <c r="J258" s="1" t="s">
        <v>178</v>
      </c>
      <c r="K258" s="53">
        <v>7.7</v>
      </c>
      <c r="L258" s="53">
        <v>3.2</v>
      </c>
      <c r="M258" s="53"/>
      <c r="N258" s="53"/>
    </row>
    <row r="259" spans="1:15" ht="12.75" customHeight="1" x14ac:dyDescent="0.2">
      <c r="J259" s="1" t="s">
        <v>179</v>
      </c>
      <c r="K259" s="53">
        <v>4</v>
      </c>
      <c r="L259" s="53">
        <v>6.6</v>
      </c>
      <c r="M259" s="53"/>
      <c r="N259" s="53"/>
    </row>
    <row r="260" spans="1:15" ht="12.75" customHeight="1" x14ac:dyDescent="0.2">
      <c r="J260" s="1" t="s">
        <v>180</v>
      </c>
      <c r="K260" s="53">
        <v>5.4</v>
      </c>
      <c r="L260" s="53">
        <v>10.4</v>
      </c>
      <c r="M260" s="53"/>
      <c r="N260" s="53"/>
    </row>
    <row r="261" spans="1:15" ht="12.75" customHeight="1" x14ac:dyDescent="0.2">
      <c r="K261" s="4"/>
      <c r="L261" s="4"/>
      <c r="M261" s="4"/>
      <c r="N261" s="4"/>
    </row>
    <row r="262" spans="1:15" ht="12.75" customHeight="1" x14ac:dyDescent="0.25">
      <c r="A262" s="231"/>
      <c r="B262" s="232"/>
      <c r="C262" s="232"/>
      <c r="D262" s="232"/>
      <c r="E262" s="232"/>
      <c r="F262" s="232"/>
      <c r="G262" s="232"/>
      <c r="H262" s="232"/>
      <c r="I262" s="232"/>
      <c r="J262" s="1" t="s">
        <v>202</v>
      </c>
      <c r="K262" s="4"/>
      <c r="L262" s="4"/>
      <c r="M262" s="4"/>
      <c r="N262" s="4"/>
    </row>
    <row r="263" spans="1:15" ht="12.75" customHeight="1" x14ac:dyDescent="0.25">
      <c r="A263" s="19"/>
      <c r="B263" s="20"/>
      <c r="C263" s="20"/>
      <c r="D263" s="20"/>
      <c r="E263" s="20"/>
      <c r="F263" s="20"/>
      <c r="G263" s="20"/>
      <c r="H263" s="20"/>
      <c r="I263" s="20"/>
      <c r="J263" s="1" t="s">
        <v>210</v>
      </c>
      <c r="K263" s="4"/>
      <c r="L263" s="4"/>
      <c r="M263" s="4"/>
      <c r="N263" s="4"/>
    </row>
    <row r="264" spans="1:15" ht="12.75" customHeight="1" x14ac:dyDescent="0.25">
      <c r="A264" s="19"/>
      <c r="B264" s="20"/>
      <c r="C264" s="20"/>
      <c r="D264" s="20"/>
      <c r="E264" s="20"/>
      <c r="F264" s="20"/>
      <c r="G264" s="20"/>
      <c r="H264" s="20"/>
      <c r="I264" s="20"/>
      <c r="J264" s="226" t="s">
        <v>242</v>
      </c>
      <c r="K264" s="226"/>
      <c r="L264" s="226"/>
      <c r="M264" s="226"/>
      <c r="N264" s="226"/>
      <c r="O264" s="226"/>
    </row>
    <row r="265" spans="1:15" ht="12.75" customHeight="1" x14ac:dyDescent="0.25">
      <c r="A265" s="19"/>
      <c r="B265" s="20"/>
      <c r="C265" s="20"/>
      <c r="D265" s="20"/>
      <c r="E265" s="20"/>
      <c r="F265" s="20"/>
      <c r="G265" s="20"/>
      <c r="H265" s="20"/>
      <c r="I265" s="20"/>
      <c r="K265" s="4"/>
      <c r="L265" s="4"/>
      <c r="M265" s="4"/>
      <c r="N265" s="4"/>
    </row>
    <row r="266" spans="1:15" ht="12.75" customHeight="1" x14ac:dyDescent="0.25">
      <c r="A266" s="19"/>
      <c r="B266" s="20"/>
      <c r="C266" s="20"/>
      <c r="D266" s="20"/>
      <c r="E266" s="20"/>
      <c r="F266" s="20"/>
      <c r="G266" s="20"/>
      <c r="H266" s="20"/>
      <c r="I266" s="20"/>
    </row>
    <row r="267" spans="1:15" ht="12.75" customHeight="1" x14ac:dyDescent="0.25">
      <c r="A267" s="19"/>
      <c r="B267" s="20"/>
      <c r="C267" s="20"/>
      <c r="D267" s="20"/>
      <c r="E267" s="20"/>
      <c r="F267" s="20"/>
      <c r="G267" s="20"/>
      <c r="H267" s="20"/>
      <c r="I267" s="20"/>
    </row>
    <row r="268" spans="1:15" ht="12.75" customHeight="1" x14ac:dyDescent="0.25">
      <c r="A268" s="19"/>
      <c r="B268" s="20"/>
      <c r="C268" s="20"/>
      <c r="D268" s="20"/>
      <c r="E268" s="20"/>
      <c r="F268" s="20"/>
      <c r="G268" s="20"/>
      <c r="H268" s="20"/>
      <c r="I268" s="20"/>
    </row>
    <row r="269" spans="1:15" ht="12.75" customHeight="1" x14ac:dyDescent="0.25">
      <c r="A269" s="19"/>
      <c r="B269" s="20"/>
      <c r="C269" s="20"/>
      <c r="D269" s="20"/>
      <c r="E269" s="20"/>
      <c r="F269" s="20"/>
      <c r="G269" s="20"/>
      <c r="H269" s="20"/>
      <c r="I269" s="20"/>
    </row>
    <row r="270" spans="1:15" ht="12.75" customHeight="1" x14ac:dyDescent="0.25">
      <c r="A270" s="19"/>
      <c r="B270" s="20"/>
      <c r="C270" s="20"/>
      <c r="D270" s="20"/>
      <c r="E270" s="20"/>
      <c r="F270" s="20"/>
      <c r="G270" s="20"/>
      <c r="H270" s="20"/>
      <c r="I270" s="20"/>
    </row>
    <row r="271" spans="1:15" ht="12.75" customHeight="1" x14ac:dyDescent="0.2"/>
    <row r="272" spans="1:15" ht="12.75" customHeight="1" x14ac:dyDescent="0.25">
      <c r="J272" s="14" t="s">
        <v>243</v>
      </c>
      <c r="K272" s="4"/>
    </row>
    <row r="273" spans="10:15" ht="12.75" customHeight="1" x14ac:dyDescent="0.2">
      <c r="J273" s="1" t="s">
        <v>184</v>
      </c>
      <c r="K273" s="5">
        <v>2.7</v>
      </c>
    </row>
    <row r="274" spans="10:15" ht="12.75" customHeight="1" x14ac:dyDescent="0.2">
      <c r="J274" s="1" t="s">
        <v>185</v>
      </c>
      <c r="K274" s="1" t="s">
        <v>244</v>
      </c>
    </row>
    <row r="275" spans="10:15" ht="12.75" customHeight="1" x14ac:dyDescent="0.2">
      <c r="J275" s="1" t="s">
        <v>186</v>
      </c>
      <c r="K275" s="1" t="s">
        <v>195</v>
      </c>
    </row>
    <row r="276" spans="10:15" ht="12.75" customHeight="1" x14ac:dyDescent="0.2">
      <c r="J276" s="1" t="s">
        <v>188</v>
      </c>
      <c r="K276" s="1" t="s">
        <v>245</v>
      </c>
    </row>
    <row r="277" spans="10:15" ht="12.75" customHeight="1" x14ac:dyDescent="0.2"/>
    <row r="278" spans="10:15" ht="12.75" customHeight="1" x14ac:dyDescent="0.2"/>
    <row r="279" spans="10:15" ht="12.75" customHeight="1" x14ac:dyDescent="0.2">
      <c r="J279" s="1" t="s">
        <v>190</v>
      </c>
      <c r="K279" s="23" t="s">
        <v>198</v>
      </c>
      <c r="L279" s="23" t="s">
        <v>217</v>
      </c>
    </row>
    <row r="280" spans="10:15" ht="38.25" customHeight="1" x14ac:dyDescent="0.2">
      <c r="J280" s="24" t="s">
        <v>246</v>
      </c>
      <c r="K280" s="57">
        <v>0.94699999999999995</v>
      </c>
      <c r="L280" s="57">
        <v>0.68300000000000005</v>
      </c>
    </row>
    <row r="281" spans="10:15" ht="25.5" customHeight="1" x14ac:dyDescent="0.2">
      <c r="J281" s="24" t="s">
        <v>247</v>
      </c>
      <c r="K281" s="57">
        <v>1.4999999999999999E-2</v>
      </c>
      <c r="L281" s="57">
        <v>0.28299999999999997</v>
      </c>
    </row>
    <row r="282" spans="10:15" ht="25.5" customHeight="1" x14ac:dyDescent="0.2">
      <c r="J282" s="24" t="s">
        <v>248</v>
      </c>
      <c r="K282" s="57">
        <v>3.7999999999999999E-2</v>
      </c>
      <c r="L282" s="57">
        <v>3.5000000000000003E-2</v>
      </c>
    </row>
    <row r="283" spans="10:15" ht="12.75" customHeight="1" x14ac:dyDescent="0.2">
      <c r="J283" s="1" t="s">
        <v>147</v>
      </c>
      <c r="K283" s="57">
        <v>1</v>
      </c>
      <c r="L283" s="57">
        <v>1</v>
      </c>
    </row>
    <row r="284" spans="10:15" ht="12.75" customHeight="1" x14ac:dyDescent="0.2"/>
    <row r="285" spans="10:15" ht="12.75" customHeight="1" x14ac:dyDescent="0.2"/>
    <row r="286" spans="10:15" ht="12.75" customHeight="1" x14ac:dyDescent="0.2">
      <c r="J286" s="1" t="s">
        <v>249</v>
      </c>
    </row>
    <row r="287" spans="10:15" ht="12.75" customHeight="1" x14ac:dyDescent="0.2">
      <c r="J287" s="1" t="s">
        <v>202</v>
      </c>
    </row>
    <row r="288" spans="10:15" ht="12.75" customHeight="1" x14ac:dyDescent="0.2">
      <c r="J288" s="226" t="s">
        <v>242</v>
      </c>
      <c r="K288" s="226"/>
      <c r="L288" s="226"/>
      <c r="M288" s="226"/>
      <c r="N288" s="226"/>
      <c r="O288" s="226"/>
    </row>
    <row r="289" spans="1:17" ht="12.75" customHeight="1" x14ac:dyDescent="0.2"/>
    <row r="290" spans="1:17" ht="12.75" customHeight="1" x14ac:dyDescent="0.2"/>
    <row r="291" spans="1:17" ht="12.75" customHeight="1" x14ac:dyDescent="0.2"/>
    <row r="292" spans="1:17" ht="12.75" customHeight="1" x14ac:dyDescent="0.2"/>
    <row r="293" spans="1:17" ht="12.75" customHeight="1" x14ac:dyDescent="0.2"/>
    <row r="294" spans="1:17" ht="35.25" customHeight="1" x14ac:dyDescent="0.25">
      <c r="J294" s="230" t="s">
        <v>250</v>
      </c>
      <c r="K294" s="230"/>
      <c r="L294" s="230"/>
      <c r="M294" s="230"/>
      <c r="N294" s="230"/>
      <c r="O294" s="230"/>
    </row>
    <row r="295" spans="1:17" ht="18.75" customHeight="1" x14ac:dyDescent="0.25">
      <c r="A295" s="231"/>
      <c r="B295" s="232"/>
      <c r="C295" s="232"/>
      <c r="D295" s="232"/>
      <c r="E295" s="232"/>
      <c r="F295" s="232"/>
      <c r="G295" s="232"/>
      <c r="H295" s="232"/>
      <c r="I295" s="232"/>
      <c r="J295" s="1" t="s">
        <v>184</v>
      </c>
      <c r="K295" s="5">
        <v>2.8</v>
      </c>
      <c r="L295" s="24"/>
    </row>
    <row r="296" spans="1:17" ht="20.25" customHeight="1" x14ac:dyDescent="0.2">
      <c r="J296" s="1" t="s">
        <v>185</v>
      </c>
      <c r="K296" s="1" t="s">
        <v>67</v>
      </c>
      <c r="L296" s="21"/>
      <c r="M296" s="21"/>
    </row>
    <row r="297" spans="1:17" x14ac:dyDescent="0.2">
      <c r="J297" s="1" t="s">
        <v>186</v>
      </c>
      <c r="K297" s="1" t="s">
        <v>251</v>
      </c>
      <c r="L297" s="21"/>
      <c r="M297" s="21"/>
    </row>
    <row r="298" spans="1:17" x14ac:dyDescent="0.2">
      <c r="J298" s="1" t="s">
        <v>188</v>
      </c>
      <c r="K298" s="1" t="s">
        <v>196</v>
      </c>
      <c r="L298" s="21"/>
      <c r="M298" s="21"/>
    </row>
    <row r="299" spans="1:17" x14ac:dyDescent="0.2">
      <c r="J299" s="1" t="s">
        <v>190</v>
      </c>
      <c r="K299" s="23" t="s">
        <v>252</v>
      </c>
      <c r="L299" s="23" t="s">
        <v>253</v>
      </c>
      <c r="M299" s="24"/>
    </row>
    <row r="300" spans="1:17" x14ac:dyDescent="0.2">
      <c r="J300" s="1" t="s">
        <v>254</v>
      </c>
      <c r="K300" s="27">
        <v>4390</v>
      </c>
      <c r="L300" s="27">
        <v>3030</v>
      </c>
      <c r="M300" s="27"/>
    </row>
    <row r="301" spans="1:17" x14ac:dyDescent="0.2">
      <c r="J301" s="1" t="s">
        <v>255</v>
      </c>
      <c r="K301" s="27">
        <v>4810</v>
      </c>
      <c r="L301" s="27">
        <v>4850</v>
      </c>
      <c r="M301" s="27"/>
    </row>
    <row r="302" spans="1:17" x14ac:dyDescent="0.2">
      <c r="J302" s="1" t="s">
        <v>256</v>
      </c>
      <c r="K302" s="27">
        <v>5470</v>
      </c>
      <c r="L302" s="27">
        <v>4900</v>
      </c>
      <c r="M302" s="27"/>
    </row>
    <row r="303" spans="1:17" s="15" customFormat="1" x14ac:dyDescent="0.2">
      <c r="A303" s="12"/>
      <c r="B303" s="12"/>
      <c r="C303" s="12"/>
      <c r="D303" s="12"/>
      <c r="E303" s="12"/>
      <c r="F303" s="12"/>
      <c r="G303" s="12"/>
      <c r="H303" s="12"/>
      <c r="I303" s="12"/>
      <c r="J303" s="1" t="s">
        <v>257</v>
      </c>
      <c r="K303" s="27">
        <v>5350</v>
      </c>
      <c r="L303" s="27">
        <v>5650</v>
      </c>
      <c r="M303" s="27"/>
      <c r="N303" s="1"/>
      <c r="O303" s="1"/>
      <c r="P303" s="1"/>
      <c r="Q303" s="1"/>
    </row>
    <row r="304" spans="1:17" s="15" customFormat="1" x14ac:dyDescent="0.2">
      <c r="A304" s="12"/>
      <c r="B304" s="12"/>
      <c r="C304" s="12"/>
      <c r="D304" s="12"/>
      <c r="E304" s="12"/>
      <c r="F304" s="12"/>
      <c r="G304" s="12"/>
      <c r="H304" s="12"/>
      <c r="I304" s="12"/>
      <c r="J304" s="1" t="s">
        <v>258</v>
      </c>
      <c r="K304" s="27">
        <v>5990</v>
      </c>
      <c r="L304" s="27">
        <v>5720</v>
      </c>
      <c r="M304" s="27"/>
      <c r="N304" s="1"/>
      <c r="O304" s="1"/>
      <c r="P304" s="1"/>
      <c r="Q304" s="1"/>
    </row>
    <row r="305" spans="1:17" s="15" customFormat="1" x14ac:dyDescent="0.2">
      <c r="A305" s="12"/>
      <c r="B305" s="12"/>
      <c r="C305" s="12"/>
      <c r="D305" s="12"/>
      <c r="E305" s="12"/>
      <c r="F305" s="12"/>
      <c r="G305" s="12"/>
      <c r="H305" s="12"/>
      <c r="I305" s="12"/>
      <c r="J305" s="1" t="s">
        <v>259</v>
      </c>
      <c r="K305" s="27">
        <v>5010</v>
      </c>
      <c r="L305" s="27">
        <v>5140</v>
      </c>
      <c r="M305" s="27"/>
      <c r="N305" s="1"/>
      <c r="O305" s="1"/>
      <c r="P305" s="1"/>
      <c r="Q305" s="1"/>
    </row>
    <row r="306" spans="1:17" s="15" customFormat="1" x14ac:dyDescent="0.2">
      <c r="A306" s="12"/>
      <c r="B306" s="12"/>
      <c r="C306" s="12"/>
      <c r="D306" s="12"/>
      <c r="E306" s="12"/>
      <c r="F306" s="12"/>
      <c r="G306" s="12"/>
      <c r="H306" s="12"/>
      <c r="I306" s="12"/>
      <c r="J306" s="1" t="s">
        <v>260</v>
      </c>
      <c r="K306" s="27">
        <v>5660</v>
      </c>
      <c r="L306" s="27">
        <v>5790</v>
      </c>
      <c r="M306" s="27"/>
      <c r="N306" s="1"/>
      <c r="O306" s="1"/>
      <c r="P306" s="1"/>
      <c r="Q306" s="1"/>
    </row>
    <row r="307" spans="1:17" s="15" customFormat="1" x14ac:dyDescent="0.2">
      <c r="A307" s="12"/>
      <c r="B307" s="12"/>
      <c r="C307" s="12"/>
      <c r="D307" s="12"/>
      <c r="E307" s="12"/>
      <c r="F307" s="12"/>
      <c r="G307" s="12"/>
      <c r="H307" s="12"/>
      <c r="I307" s="12"/>
      <c r="J307" s="1" t="s">
        <v>261</v>
      </c>
      <c r="K307" s="27">
        <v>6350</v>
      </c>
      <c r="L307" s="27">
        <v>6060</v>
      </c>
      <c r="M307" s="27"/>
      <c r="N307" s="1"/>
      <c r="O307" s="1"/>
      <c r="P307" s="1"/>
      <c r="Q307" s="1"/>
    </row>
    <row r="308" spans="1:17" s="15" customFormat="1" x14ac:dyDescent="0.2">
      <c r="A308" s="12"/>
      <c r="B308" s="12"/>
      <c r="C308" s="12"/>
      <c r="D308" s="12"/>
      <c r="E308" s="12"/>
      <c r="F308" s="12"/>
      <c r="G308" s="12"/>
      <c r="H308" s="12"/>
      <c r="I308" s="12"/>
      <c r="J308" s="1" t="s">
        <v>262</v>
      </c>
      <c r="K308" s="27">
        <v>5470</v>
      </c>
      <c r="L308" s="27">
        <v>5690</v>
      </c>
      <c r="M308" s="27"/>
      <c r="N308" s="1"/>
      <c r="O308" s="1"/>
      <c r="P308" s="1"/>
      <c r="Q308" s="1"/>
    </row>
    <row r="309" spans="1:17" s="15" customFormat="1" x14ac:dyDescent="0.2">
      <c r="A309" s="12"/>
      <c r="B309" s="12"/>
      <c r="C309" s="12"/>
      <c r="D309" s="12"/>
      <c r="E309" s="12"/>
      <c r="F309" s="12"/>
      <c r="G309" s="12"/>
      <c r="H309" s="12"/>
      <c r="I309" s="12"/>
      <c r="J309" s="1" t="s">
        <v>263</v>
      </c>
      <c r="K309" s="27">
        <v>4030</v>
      </c>
      <c r="L309" s="27">
        <v>4580</v>
      </c>
      <c r="M309" s="27"/>
      <c r="N309" s="1"/>
      <c r="O309" s="1"/>
      <c r="P309" s="1"/>
      <c r="Q309" s="1"/>
    </row>
    <row r="310" spans="1:17" s="15" customFormat="1" x14ac:dyDescent="0.2">
      <c r="A310" s="12"/>
      <c r="B310" s="28"/>
      <c r="C310" s="12"/>
      <c r="D310" s="12"/>
      <c r="E310" s="12"/>
      <c r="F310" s="12"/>
      <c r="G310" s="12"/>
      <c r="H310" s="12"/>
      <c r="I310" s="12"/>
      <c r="J310" s="1" t="s">
        <v>264</v>
      </c>
      <c r="K310" s="27">
        <v>4320</v>
      </c>
      <c r="L310" s="27">
        <v>4350</v>
      </c>
      <c r="M310" s="27"/>
      <c r="N310" s="1"/>
      <c r="O310" s="1"/>
      <c r="P310" s="1"/>
      <c r="Q310" s="1"/>
    </row>
    <row r="311" spans="1:17" s="15" customFormat="1" x14ac:dyDescent="0.2">
      <c r="A311" s="12"/>
      <c r="B311" s="12"/>
      <c r="C311" s="12"/>
      <c r="D311" s="12"/>
      <c r="E311" s="12"/>
      <c r="F311" s="12"/>
      <c r="G311" s="12"/>
      <c r="H311" s="12"/>
      <c r="I311" s="12"/>
      <c r="J311" s="1" t="s">
        <v>265</v>
      </c>
      <c r="K311" s="27">
        <v>5080</v>
      </c>
      <c r="L311" s="27">
        <v>4650</v>
      </c>
      <c r="M311" s="27"/>
      <c r="N311" s="1"/>
      <c r="O311" s="1"/>
      <c r="P311" s="1"/>
      <c r="Q311" s="1"/>
    </row>
    <row r="312" spans="1:17" s="15" customFormat="1" x14ac:dyDescent="0.2">
      <c r="A312" s="12"/>
      <c r="B312" s="12"/>
      <c r="C312" s="12"/>
      <c r="D312" s="12"/>
      <c r="E312" s="12"/>
      <c r="F312" s="12"/>
      <c r="G312" s="12"/>
      <c r="H312" s="12"/>
      <c r="I312" s="12"/>
      <c r="J312" s="1" t="s">
        <v>266</v>
      </c>
      <c r="K312" s="27">
        <v>4550</v>
      </c>
      <c r="L312" s="27">
        <v>4940</v>
      </c>
      <c r="M312" s="27"/>
      <c r="N312" s="1"/>
      <c r="O312" s="1"/>
      <c r="P312" s="1"/>
      <c r="Q312" s="1"/>
    </row>
    <row r="313" spans="1:17" s="15" customFormat="1" x14ac:dyDescent="0.2">
      <c r="A313" s="12"/>
      <c r="B313" s="12"/>
      <c r="C313" s="12"/>
      <c r="D313" s="12"/>
      <c r="E313" s="12"/>
      <c r="F313" s="12"/>
      <c r="G313" s="12"/>
      <c r="H313" s="12"/>
      <c r="I313" s="12"/>
      <c r="J313" s="1" t="s">
        <v>267</v>
      </c>
      <c r="K313" s="27">
        <v>5090</v>
      </c>
      <c r="L313" s="27">
        <v>4730</v>
      </c>
      <c r="M313" s="27"/>
      <c r="N313" s="1"/>
      <c r="O313" s="1"/>
      <c r="P313" s="1"/>
      <c r="Q313" s="1"/>
    </row>
    <row r="314" spans="1:17" s="15" customFormat="1" x14ac:dyDescent="0.2">
      <c r="A314" s="12"/>
      <c r="B314" s="12"/>
      <c r="C314" s="12"/>
      <c r="D314" s="12"/>
      <c r="E314" s="12"/>
      <c r="F314" s="12"/>
      <c r="G314" s="12"/>
      <c r="H314" s="12"/>
      <c r="I314" s="12"/>
      <c r="J314" s="1" t="s">
        <v>268</v>
      </c>
      <c r="K314" s="27">
        <v>5130</v>
      </c>
      <c r="L314" s="27">
        <v>4920</v>
      </c>
      <c r="M314" s="27"/>
      <c r="N314" s="1"/>
      <c r="O314" s="1"/>
      <c r="P314" s="1"/>
      <c r="Q314" s="1"/>
    </row>
    <row r="315" spans="1:17" s="15" customFormat="1" x14ac:dyDescent="0.2">
      <c r="A315" s="12"/>
      <c r="B315" s="12"/>
      <c r="C315" s="12"/>
      <c r="D315" s="12"/>
      <c r="E315" s="12"/>
      <c r="F315" s="12"/>
      <c r="G315" s="12"/>
      <c r="H315" s="12"/>
      <c r="I315" s="12"/>
      <c r="J315" s="1" t="s">
        <v>269</v>
      </c>
      <c r="K315" s="27">
        <v>5610</v>
      </c>
      <c r="L315" s="27">
        <v>6040</v>
      </c>
      <c r="M315" s="27"/>
      <c r="N315" s="1"/>
      <c r="O315" s="1"/>
      <c r="P315" s="1"/>
      <c r="Q315" s="1"/>
    </row>
    <row r="316" spans="1:17" s="15" customFormat="1" x14ac:dyDescent="0.2">
      <c r="A316" s="12"/>
      <c r="B316" s="12"/>
      <c r="C316" s="12"/>
      <c r="D316" s="12"/>
      <c r="E316" s="12"/>
      <c r="F316" s="12"/>
      <c r="G316" s="12"/>
      <c r="H316" s="12"/>
      <c r="I316" s="12"/>
      <c r="J316" s="1" t="s">
        <v>270</v>
      </c>
      <c r="K316" s="27">
        <v>5750</v>
      </c>
      <c r="L316" s="27">
        <v>5350</v>
      </c>
      <c r="M316" s="27"/>
      <c r="N316" s="1"/>
      <c r="O316" s="1"/>
      <c r="P316" s="1"/>
      <c r="Q316" s="1"/>
    </row>
    <row r="317" spans="1:17" s="15" customFormat="1" x14ac:dyDescent="0.2">
      <c r="A317" s="12"/>
      <c r="B317" s="12"/>
      <c r="C317" s="12"/>
      <c r="D317" s="12"/>
      <c r="E317" s="12"/>
      <c r="F317" s="12"/>
      <c r="G317" s="12"/>
      <c r="H317" s="12"/>
      <c r="I317" s="12"/>
      <c r="J317" s="1" t="s">
        <v>271</v>
      </c>
      <c r="K317" s="27">
        <v>5140</v>
      </c>
      <c r="L317" s="27">
        <v>5310</v>
      </c>
      <c r="M317" s="27"/>
      <c r="N317" s="1"/>
      <c r="O317" s="1"/>
      <c r="P317" s="1"/>
      <c r="Q317" s="1"/>
    </row>
    <row r="318" spans="1:17" s="15" customFormat="1" x14ac:dyDescent="0.2">
      <c r="A318" s="12"/>
      <c r="B318" s="12"/>
      <c r="C318" s="12"/>
      <c r="D318" s="12"/>
      <c r="E318" s="12"/>
      <c r="F318" s="12"/>
      <c r="G318" s="12"/>
      <c r="H318" s="12"/>
      <c r="I318" s="12"/>
      <c r="J318" s="1" t="s">
        <v>272</v>
      </c>
      <c r="K318" s="27">
        <v>5590</v>
      </c>
      <c r="L318" s="27">
        <v>5820</v>
      </c>
      <c r="M318" s="27"/>
      <c r="N318" s="1"/>
      <c r="O318" s="1"/>
      <c r="P318" s="1"/>
      <c r="Q318" s="1"/>
    </row>
    <row r="319" spans="1:17" s="15" customFormat="1" x14ac:dyDescent="0.2">
      <c r="A319" s="12"/>
      <c r="B319" s="12"/>
      <c r="C319" s="12"/>
      <c r="D319" s="12"/>
      <c r="E319" s="12"/>
      <c r="F319" s="12"/>
      <c r="G319" s="12"/>
      <c r="H319" s="12"/>
      <c r="I319" s="12"/>
      <c r="J319" s="1" t="s">
        <v>273</v>
      </c>
      <c r="K319" s="27">
        <v>5700</v>
      </c>
      <c r="L319" s="27">
        <v>5360</v>
      </c>
      <c r="M319" s="27"/>
      <c r="N319" s="1"/>
      <c r="O319" s="1"/>
      <c r="P319" s="1"/>
      <c r="Q319" s="1"/>
    </row>
    <row r="320" spans="1:17" s="15" customFormat="1" x14ac:dyDescent="0.2">
      <c r="A320" s="12"/>
      <c r="B320" s="12"/>
      <c r="C320" s="12"/>
      <c r="D320" s="12"/>
      <c r="E320" s="12"/>
      <c r="F320" s="12"/>
      <c r="G320" s="12"/>
      <c r="H320" s="12"/>
      <c r="I320" s="12"/>
      <c r="J320" s="1" t="s">
        <v>274</v>
      </c>
      <c r="K320" s="27">
        <v>5420</v>
      </c>
      <c r="L320" s="27">
        <v>5900</v>
      </c>
      <c r="M320" s="27"/>
      <c r="N320" s="1"/>
      <c r="O320" s="1"/>
      <c r="P320" s="1"/>
      <c r="Q320" s="1"/>
    </row>
    <row r="321" spans="1:17" s="15" customFormat="1" x14ac:dyDescent="0.2">
      <c r="A321" s="12"/>
      <c r="B321" s="12"/>
      <c r="C321" s="12"/>
      <c r="D321" s="12"/>
      <c r="E321" s="12"/>
      <c r="F321" s="12"/>
      <c r="G321" s="12"/>
      <c r="H321" s="12"/>
      <c r="I321" s="12"/>
      <c r="J321" s="1" t="s">
        <v>275</v>
      </c>
      <c r="K321" s="27">
        <v>4390</v>
      </c>
      <c r="L321" s="27">
        <v>4150</v>
      </c>
      <c r="M321" s="27"/>
      <c r="N321" s="1"/>
      <c r="O321" s="1"/>
      <c r="P321" s="1"/>
      <c r="Q321" s="1"/>
    </row>
    <row r="322" spans="1:17" s="15" customFormat="1" x14ac:dyDescent="0.2">
      <c r="A322" s="12"/>
      <c r="B322" s="12"/>
      <c r="C322" s="12"/>
      <c r="D322" s="12"/>
      <c r="E322" s="12"/>
      <c r="F322" s="12"/>
      <c r="G322" s="12"/>
      <c r="H322" s="12"/>
      <c r="I322" s="12"/>
      <c r="J322" s="1" t="s">
        <v>276</v>
      </c>
      <c r="K322" s="27">
        <v>4380</v>
      </c>
      <c r="L322" s="27">
        <v>4470</v>
      </c>
      <c r="M322" s="27"/>
      <c r="N322" s="1"/>
      <c r="O322" s="1"/>
      <c r="P322" s="1"/>
      <c r="Q322" s="1"/>
    </row>
    <row r="323" spans="1:17" s="15" customFormat="1" x14ac:dyDescent="0.2">
      <c r="A323" s="12"/>
      <c r="B323" s="12"/>
      <c r="C323" s="12"/>
      <c r="D323" s="12"/>
      <c r="E323" s="12"/>
      <c r="F323" s="12"/>
      <c r="G323" s="12"/>
      <c r="H323" s="12"/>
      <c r="I323" s="12"/>
      <c r="J323" s="1" t="s">
        <v>277</v>
      </c>
      <c r="K323" s="27">
        <v>4680</v>
      </c>
      <c r="L323" s="27">
        <v>5060</v>
      </c>
      <c r="M323" s="27"/>
      <c r="N323" s="1"/>
      <c r="O323" s="1"/>
      <c r="P323" s="1"/>
      <c r="Q323" s="1"/>
    </row>
    <row r="324" spans="1:17" s="15" customFormat="1" x14ac:dyDescent="0.2">
      <c r="A324" s="12"/>
      <c r="B324" s="12"/>
      <c r="C324" s="12"/>
      <c r="D324" s="12"/>
      <c r="E324" s="12"/>
      <c r="F324" s="12"/>
      <c r="G324" s="12"/>
      <c r="H324" s="12"/>
      <c r="I324" s="12"/>
      <c r="J324" s="1" t="s">
        <v>278</v>
      </c>
      <c r="K324" s="27">
        <v>2130</v>
      </c>
      <c r="L324" s="27">
        <v>2410</v>
      </c>
      <c r="M324" s="27"/>
      <c r="N324" s="1"/>
      <c r="O324" s="1"/>
      <c r="P324" s="1"/>
      <c r="Q324" s="1"/>
    </row>
    <row r="325" spans="1:17" s="15" customFormat="1" x14ac:dyDescent="0.2">
      <c r="A325" s="12"/>
      <c r="B325" s="12"/>
      <c r="C325" s="12"/>
      <c r="D325" s="12"/>
      <c r="E325" s="12"/>
      <c r="F325" s="12"/>
      <c r="G325" s="12"/>
      <c r="H325" s="12"/>
      <c r="I325" s="12"/>
      <c r="J325" s="1" t="s">
        <v>279</v>
      </c>
      <c r="K325" s="27">
        <v>2210</v>
      </c>
      <c r="L325" s="27">
        <v>2050</v>
      </c>
      <c r="M325" s="1"/>
      <c r="N325" s="1"/>
      <c r="O325" s="1"/>
      <c r="P325" s="1"/>
      <c r="Q325" s="1"/>
    </row>
    <row r="326" spans="1:17" s="15" customFormat="1" x14ac:dyDescent="0.2">
      <c r="A326" s="12"/>
      <c r="B326" s="12"/>
      <c r="C326" s="12"/>
      <c r="D326" s="12"/>
      <c r="E326" s="12"/>
      <c r="F326" s="12"/>
      <c r="G326" s="12"/>
      <c r="H326" s="12"/>
      <c r="I326" s="12"/>
      <c r="J326" s="1" t="s">
        <v>280</v>
      </c>
      <c r="K326" s="27">
        <v>2930</v>
      </c>
      <c r="L326" s="27">
        <v>2790</v>
      </c>
      <c r="M326" s="27"/>
      <c r="N326" s="1"/>
      <c r="O326" s="1"/>
      <c r="P326" s="1"/>
      <c r="Q326" s="1"/>
    </row>
    <row r="327" spans="1:17" s="15" customFormat="1" x14ac:dyDescent="0.2">
      <c r="A327" s="12"/>
      <c r="B327" s="12"/>
      <c r="C327" s="12"/>
      <c r="D327" s="12"/>
      <c r="E327" s="12"/>
      <c r="F327" s="12"/>
      <c r="G327" s="12"/>
      <c r="H327" s="12"/>
      <c r="I327" s="12"/>
      <c r="J327" s="1" t="s">
        <v>281</v>
      </c>
      <c r="K327" s="27">
        <v>3480</v>
      </c>
      <c r="L327" s="27">
        <v>3270</v>
      </c>
      <c r="M327" s="27"/>
      <c r="N327" s="1"/>
      <c r="O327" s="1"/>
      <c r="P327" s="1"/>
      <c r="Q327" s="1"/>
    </row>
    <row r="328" spans="1:17" s="15" customFormat="1" x14ac:dyDescent="0.2">
      <c r="A328" s="12"/>
      <c r="B328" s="12"/>
      <c r="C328" s="12"/>
      <c r="D328" s="12"/>
      <c r="E328" s="12"/>
      <c r="F328" s="12"/>
      <c r="G328" s="12"/>
      <c r="H328" s="12"/>
      <c r="I328" s="12"/>
      <c r="J328" s="1" t="s">
        <v>282</v>
      </c>
      <c r="K328" s="27">
        <v>3570</v>
      </c>
      <c r="L328" s="27">
        <v>3580</v>
      </c>
      <c r="M328" s="27"/>
      <c r="N328" s="1"/>
      <c r="O328" s="1"/>
      <c r="P328" s="1"/>
      <c r="Q328" s="1"/>
    </row>
    <row r="329" spans="1:17" s="15" customFormat="1" x14ac:dyDescent="0.2">
      <c r="A329" s="12"/>
      <c r="B329" s="12"/>
      <c r="C329" s="12"/>
      <c r="D329" s="12"/>
      <c r="E329" s="12"/>
      <c r="F329" s="12"/>
      <c r="G329" s="12"/>
      <c r="H329" s="12"/>
      <c r="I329" s="12"/>
      <c r="J329" s="1" t="s">
        <v>283</v>
      </c>
      <c r="K329" s="27">
        <v>4130</v>
      </c>
      <c r="L329" s="27">
        <v>4140</v>
      </c>
      <c r="M329" s="27"/>
      <c r="N329" s="1"/>
      <c r="O329" s="1"/>
      <c r="P329" s="1"/>
      <c r="Q329" s="1"/>
    </row>
    <row r="330" spans="1:17" s="15" customFormat="1" x14ac:dyDescent="0.2">
      <c r="A330" s="12"/>
      <c r="B330" s="12"/>
      <c r="C330" s="12"/>
      <c r="D330" s="12"/>
      <c r="E330" s="12"/>
      <c r="F330" s="12"/>
      <c r="G330" s="12"/>
      <c r="H330" s="12"/>
      <c r="I330" s="12"/>
      <c r="J330" s="1" t="s">
        <v>284</v>
      </c>
      <c r="K330" s="27">
        <v>5840</v>
      </c>
      <c r="L330" s="27">
        <v>5320</v>
      </c>
      <c r="M330" s="27"/>
      <c r="N330" s="1"/>
      <c r="O330" s="1"/>
      <c r="P330" s="1"/>
      <c r="Q330" s="1"/>
    </row>
    <row r="331" spans="1:17" s="15" customFormat="1" x14ac:dyDescent="0.2">
      <c r="A331" s="12"/>
      <c r="B331" s="12"/>
      <c r="C331" s="12"/>
      <c r="D331" s="12"/>
      <c r="E331" s="12"/>
      <c r="F331" s="12"/>
      <c r="G331" s="12"/>
      <c r="H331" s="12"/>
      <c r="I331" s="12"/>
      <c r="J331" s="1" t="s">
        <v>285</v>
      </c>
      <c r="K331" s="27">
        <v>5740</v>
      </c>
      <c r="L331" s="27">
        <v>5730</v>
      </c>
      <c r="M331" s="27"/>
      <c r="N331" s="1"/>
      <c r="O331" s="1"/>
      <c r="P331" s="1"/>
      <c r="Q331" s="1"/>
    </row>
    <row r="332" spans="1:17" s="15" customFormat="1" x14ac:dyDescent="0.2">
      <c r="A332" s="12"/>
      <c r="B332" s="12"/>
      <c r="C332" s="12"/>
      <c r="D332" s="12"/>
      <c r="E332" s="12"/>
      <c r="F332" s="12"/>
      <c r="G332" s="12"/>
      <c r="H332" s="12"/>
      <c r="I332" s="12"/>
      <c r="J332" s="1" t="s">
        <v>286</v>
      </c>
      <c r="K332" s="27">
        <v>6770</v>
      </c>
      <c r="L332" s="27">
        <v>7310</v>
      </c>
      <c r="M332" s="27"/>
      <c r="N332" s="1"/>
      <c r="O332" s="1"/>
      <c r="P332" s="1"/>
      <c r="Q332" s="1"/>
    </row>
    <row r="333" spans="1:17" s="15" customFormat="1" x14ac:dyDescent="0.2">
      <c r="A333" s="12"/>
      <c r="B333" s="12"/>
      <c r="C333" s="12"/>
      <c r="D333" s="12"/>
      <c r="E333" s="12"/>
      <c r="F333" s="12"/>
      <c r="G333" s="12"/>
      <c r="H333" s="12"/>
      <c r="I333" s="12"/>
      <c r="J333" s="1" t="s">
        <v>287</v>
      </c>
      <c r="K333" s="27">
        <v>4290</v>
      </c>
      <c r="L333" s="27">
        <v>4030</v>
      </c>
      <c r="M333" s="27"/>
      <c r="N333" s="1"/>
      <c r="O333" s="1"/>
      <c r="P333" s="1"/>
      <c r="Q333" s="1"/>
    </row>
    <row r="334" spans="1:17" s="15" customFormat="1" x14ac:dyDescent="0.2">
      <c r="A334" s="12"/>
      <c r="B334" s="12"/>
      <c r="C334" s="12"/>
      <c r="D334" s="12"/>
      <c r="E334" s="12"/>
      <c r="F334" s="12"/>
      <c r="G334" s="12"/>
      <c r="H334" s="12"/>
      <c r="I334" s="12"/>
      <c r="J334" s="1" t="s">
        <v>288</v>
      </c>
      <c r="K334" s="27">
        <v>5240</v>
      </c>
      <c r="L334" s="27">
        <v>5090</v>
      </c>
      <c r="M334" s="27"/>
      <c r="N334" s="1"/>
      <c r="O334" s="1"/>
      <c r="P334" s="1"/>
      <c r="Q334" s="1"/>
    </row>
    <row r="335" spans="1:17" x14ac:dyDescent="0.2">
      <c r="J335" s="1" t="s">
        <v>289</v>
      </c>
      <c r="K335" s="27">
        <v>7100</v>
      </c>
      <c r="L335" s="27">
        <v>6880</v>
      </c>
      <c r="M335" s="27"/>
    </row>
    <row r="336" spans="1:17" x14ac:dyDescent="0.2">
      <c r="J336" s="1" t="s">
        <v>290</v>
      </c>
      <c r="K336" s="27">
        <v>5640</v>
      </c>
      <c r="L336" s="27">
        <v>6020</v>
      </c>
      <c r="M336" s="27"/>
    </row>
    <row r="337" spans="10:17" x14ac:dyDescent="0.2">
      <c r="J337" s="1" t="s">
        <v>291</v>
      </c>
      <c r="K337" s="27">
        <v>5060</v>
      </c>
      <c r="L337" s="27">
        <v>5120</v>
      </c>
      <c r="M337" s="27"/>
      <c r="Q337" s="16"/>
    </row>
    <row r="338" spans="10:17" x14ac:dyDescent="0.2">
      <c r="J338" s="15"/>
      <c r="K338" s="1" t="s">
        <v>292</v>
      </c>
      <c r="L338" s="27"/>
      <c r="M338" s="27"/>
      <c r="Q338" s="29"/>
    </row>
    <row r="339" spans="10:17" x14ac:dyDescent="0.2">
      <c r="J339" s="15"/>
      <c r="K339" s="1" t="s">
        <v>202</v>
      </c>
      <c r="L339" s="27"/>
      <c r="M339" s="27"/>
      <c r="Q339" s="29"/>
    </row>
    <row r="340" spans="10:17" x14ac:dyDescent="0.2">
      <c r="J340" s="15"/>
      <c r="L340" s="27"/>
      <c r="M340" s="27"/>
      <c r="Q340" s="29"/>
    </row>
    <row r="341" spans="10:17" x14ac:dyDescent="0.2">
      <c r="J341" s="15"/>
      <c r="L341" s="27"/>
      <c r="M341" s="27"/>
      <c r="Q341" s="29"/>
    </row>
    <row r="342" spans="10:17" x14ac:dyDescent="0.2">
      <c r="J342" s="15"/>
      <c r="L342" s="27"/>
      <c r="M342" s="27"/>
      <c r="Q342" s="29"/>
    </row>
    <row r="343" spans="10:17" x14ac:dyDescent="0.2">
      <c r="J343" s="15"/>
      <c r="L343" s="27"/>
      <c r="M343" s="27"/>
      <c r="Q343" s="29"/>
    </row>
    <row r="344" spans="10:17" x14ac:dyDescent="0.2">
      <c r="J344" s="15"/>
      <c r="L344" s="27"/>
      <c r="M344" s="27"/>
      <c r="Q344" s="29"/>
    </row>
    <row r="345" spans="10:17" ht="30" customHeight="1" x14ac:dyDescent="0.25">
      <c r="J345" s="230" t="s">
        <v>293</v>
      </c>
      <c r="K345" s="230"/>
      <c r="L345" s="230"/>
      <c r="M345" s="230"/>
      <c r="N345" s="230"/>
      <c r="O345" s="230"/>
      <c r="Q345" s="29"/>
    </row>
    <row r="346" spans="10:17" x14ac:dyDescent="0.2">
      <c r="J346" s="1" t="s">
        <v>184</v>
      </c>
      <c r="K346" s="5">
        <v>2.9</v>
      </c>
      <c r="L346" s="27"/>
      <c r="M346" s="27"/>
      <c r="Q346" s="29"/>
    </row>
    <row r="347" spans="10:17" x14ac:dyDescent="0.2">
      <c r="J347" s="1" t="s">
        <v>185</v>
      </c>
      <c r="K347" s="1" t="s">
        <v>294</v>
      </c>
      <c r="L347" s="27"/>
      <c r="M347" s="27"/>
      <c r="Q347" s="29"/>
    </row>
    <row r="348" spans="10:17" x14ac:dyDescent="0.2">
      <c r="J348" s="1" t="s">
        <v>186</v>
      </c>
      <c r="K348" s="1" t="s">
        <v>295</v>
      </c>
      <c r="L348" s="27"/>
      <c r="M348" s="27"/>
      <c r="Q348" s="29"/>
    </row>
    <row r="349" spans="10:17" x14ac:dyDescent="0.2">
      <c r="J349" s="1" t="s">
        <v>188</v>
      </c>
      <c r="K349" s="1" t="s">
        <v>245</v>
      </c>
      <c r="L349" s="27"/>
      <c r="M349" s="27"/>
      <c r="Q349" s="29"/>
    </row>
    <row r="350" spans="10:17" x14ac:dyDescent="0.2">
      <c r="J350" s="16"/>
      <c r="K350" s="16"/>
      <c r="L350" s="27"/>
      <c r="M350" s="27"/>
      <c r="Q350" s="29"/>
    </row>
    <row r="351" spans="10:17" x14ac:dyDescent="0.2">
      <c r="J351" s="15"/>
      <c r="L351" s="27"/>
      <c r="M351" s="27"/>
      <c r="Q351" s="29"/>
    </row>
    <row r="352" spans="10:17" x14ac:dyDescent="0.2">
      <c r="J352" s="16"/>
      <c r="K352" s="16"/>
      <c r="L352" s="27"/>
      <c r="Q352" s="29"/>
    </row>
    <row r="353" spans="1:12" ht="12.75" customHeight="1" x14ac:dyDescent="0.25">
      <c r="A353" s="231"/>
      <c r="B353" s="232"/>
      <c r="C353" s="232"/>
      <c r="D353" s="232"/>
      <c r="E353" s="232"/>
      <c r="F353" s="232"/>
      <c r="G353" s="232"/>
      <c r="H353" s="232"/>
      <c r="I353" s="232"/>
      <c r="J353" s="16"/>
      <c r="K353" s="16"/>
    </row>
    <row r="354" spans="1:12" x14ac:dyDescent="0.2">
      <c r="J354" s="16"/>
      <c r="K354" s="16"/>
    </row>
    <row r="355" spans="1:12" x14ac:dyDescent="0.2">
      <c r="J355" s="1" t="s">
        <v>190</v>
      </c>
      <c r="K355" s="23" t="s">
        <v>252</v>
      </c>
      <c r="L355" s="23" t="s">
        <v>253</v>
      </c>
    </row>
    <row r="356" spans="1:12" x14ac:dyDescent="0.2">
      <c r="J356" s="1" t="s">
        <v>153</v>
      </c>
      <c r="K356" s="57">
        <v>0.14199999999999999</v>
      </c>
      <c r="L356" s="57">
        <v>0.20399999999999999</v>
      </c>
    </row>
    <row r="357" spans="1:12" x14ac:dyDescent="0.2">
      <c r="J357" s="1" t="s">
        <v>154</v>
      </c>
      <c r="K357" s="57">
        <v>0.111</v>
      </c>
      <c r="L357" s="57">
        <v>0.185</v>
      </c>
    </row>
    <row r="358" spans="1:12" x14ac:dyDescent="0.2">
      <c r="J358" s="1" t="s">
        <v>155</v>
      </c>
      <c r="K358" s="57">
        <v>0.13500000000000001</v>
      </c>
      <c r="L358" s="57">
        <v>0.16900000000000001</v>
      </c>
    </row>
    <row r="359" spans="1:12" x14ac:dyDescent="0.2">
      <c r="J359" s="1" t="s">
        <v>156</v>
      </c>
      <c r="K359" s="57">
        <v>0.13500000000000001</v>
      </c>
      <c r="L359" s="57">
        <v>0.154</v>
      </c>
    </row>
    <row r="360" spans="1:12" x14ac:dyDescent="0.2">
      <c r="J360" s="1" t="s">
        <v>157</v>
      </c>
      <c r="K360" s="57">
        <v>0.47599999999999998</v>
      </c>
      <c r="L360" s="57">
        <v>0.26500000000000001</v>
      </c>
    </row>
    <row r="361" spans="1:12" x14ac:dyDescent="0.2">
      <c r="J361" s="1" t="s">
        <v>158</v>
      </c>
      <c r="K361" s="57">
        <v>1E-3</v>
      </c>
      <c r="L361" s="57">
        <v>1.2999999999999999E-2</v>
      </c>
    </row>
    <row r="362" spans="1:12" x14ac:dyDescent="0.2">
      <c r="J362" s="1" t="s">
        <v>159</v>
      </c>
      <c r="K362" s="57">
        <v>1E-3</v>
      </c>
      <c r="L362" s="57">
        <v>0.01</v>
      </c>
    </row>
    <row r="363" spans="1:12" x14ac:dyDescent="0.2">
      <c r="J363" s="16"/>
      <c r="K363" s="16"/>
      <c r="L363" s="16"/>
    </row>
    <row r="364" spans="1:12" x14ac:dyDescent="0.2">
      <c r="J364" s="16"/>
      <c r="K364" s="16"/>
      <c r="L364" s="16"/>
    </row>
    <row r="365" spans="1:12" ht="27" customHeight="1" x14ac:dyDescent="0.2">
      <c r="J365" s="15"/>
      <c r="K365" s="1" t="s">
        <v>202</v>
      </c>
    </row>
    <row r="366" spans="1:12" ht="13.5" customHeight="1" x14ac:dyDescent="0.2"/>
    <row r="367" spans="1:12" ht="12.75" customHeight="1" x14ac:dyDescent="0.2"/>
    <row r="368" spans="1:12" ht="12.75" customHeight="1" x14ac:dyDescent="0.2"/>
    <row r="369" spans="1:15" ht="12.75" customHeight="1" x14ac:dyDescent="0.2"/>
    <row r="370" spans="1:15" ht="31.5" customHeight="1" x14ac:dyDescent="0.25">
      <c r="J370" s="230" t="s">
        <v>296</v>
      </c>
      <c r="K370" s="230"/>
      <c r="L370" s="230"/>
      <c r="M370" s="230"/>
      <c r="N370" s="230"/>
      <c r="O370" s="230"/>
    </row>
    <row r="371" spans="1:15" ht="12.75" customHeight="1" x14ac:dyDescent="0.2">
      <c r="J371" s="1" t="s">
        <v>184</v>
      </c>
      <c r="K371" s="5">
        <v>3.1</v>
      </c>
    </row>
    <row r="372" spans="1:15" ht="12.75" customHeight="1" x14ac:dyDescent="0.2">
      <c r="J372" s="1" t="s">
        <v>185</v>
      </c>
      <c r="K372" s="5" t="s">
        <v>73</v>
      </c>
    </row>
    <row r="373" spans="1:15" ht="12.75" customHeight="1" x14ac:dyDescent="0.2">
      <c r="J373" s="1" t="s">
        <v>186</v>
      </c>
      <c r="K373" s="1" t="s">
        <v>297</v>
      </c>
    </row>
    <row r="374" spans="1:15" ht="12.75" customHeight="1" x14ac:dyDescent="0.2">
      <c r="J374" s="1" t="s">
        <v>188</v>
      </c>
      <c r="K374" s="1" t="s">
        <v>196</v>
      </c>
    </row>
    <row r="375" spans="1:15" ht="12.75" customHeight="1" x14ac:dyDescent="0.25">
      <c r="A375" s="231"/>
      <c r="B375" s="232"/>
      <c r="C375" s="232"/>
      <c r="D375" s="232"/>
      <c r="E375" s="232"/>
      <c r="F375" s="232"/>
      <c r="G375" s="232"/>
      <c r="H375" s="232"/>
      <c r="I375" s="232"/>
      <c r="J375" s="16"/>
      <c r="K375" s="16"/>
    </row>
    <row r="376" spans="1:15" x14ac:dyDescent="0.2">
      <c r="J376" s="16"/>
      <c r="K376" s="16"/>
    </row>
    <row r="377" spans="1:15" x14ac:dyDescent="0.2">
      <c r="J377" s="16"/>
      <c r="K377" s="16"/>
    </row>
    <row r="378" spans="1:15" x14ac:dyDescent="0.2">
      <c r="J378" s="16"/>
      <c r="K378" s="16"/>
    </row>
    <row r="379" spans="1:15" ht="25.5" x14ac:dyDescent="0.2">
      <c r="J379" s="1" t="s">
        <v>190</v>
      </c>
      <c r="K379" s="25" t="s">
        <v>160</v>
      </c>
      <c r="L379" s="23" t="s">
        <v>161</v>
      </c>
      <c r="M379" s="23" t="s">
        <v>162</v>
      </c>
      <c r="N379" s="23" t="s">
        <v>298</v>
      </c>
    </row>
    <row r="380" spans="1:15" x14ac:dyDescent="0.2">
      <c r="J380" s="58" t="s">
        <v>148</v>
      </c>
      <c r="K380" s="27">
        <v>35600</v>
      </c>
      <c r="L380" s="27">
        <v>10170</v>
      </c>
      <c r="M380" s="27">
        <v>7690</v>
      </c>
      <c r="N380" s="27">
        <v>2260</v>
      </c>
    </row>
    <row r="381" spans="1:15" x14ac:dyDescent="0.2">
      <c r="J381" s="23" t="s">
        <v>146</v>
      </c>
      <c r="K381" s="27">
        <v>34040</v>
      </c>
      <c r="L381" s="27">
        <v>10500</v>
      </c>
      <c r="M381" s="27">
        <v>8290</v>
      </c>
      <c r="N381" s="27">
        <v>2460</v>
      </c>
    </row>
    <row r="382" spans="1:15" x14ac:dyDescent="0.2">
      <c r="J382" s="23" t="s">
        <v>199</v>
      </c>
      <c r="K382" s="27">
        <v>26410</v>
      </c>
      <c r="L382" s="27">
        <v>9750</v>
      </c>
      <c r="M382" s="27">
        <v>8830</v>
      </c>
      <c r="N382" s="27">
        <v>3150</v>
      </c>
    </row>
    <row r="383" spans="1:15" x14ac:dyDescent="0.2">
      <c r="K383" s="27"/>
      <c r="L383" s="27"/>
      <c r="M383" s="27"/>
      <c r="N383" s="27"/>
    </row>
    <row r="384" spans="1:15" x14ac:dyDescent="0.2">
      <c r="K384" s="27"/>
      <c r="L384" s="27"/>
      <c r="M384" s="27"/>
      <c r="N384" s="27"/>
    </row>
    <row r="385" spans="10:15" x14ac:dyDescent="0.2">
      <c r="K385" s="27"/>
      <c r="L385" s="27"/>
      <c r="M385" s="27"/>
      <c r="N385" s="27"/>
    </row>
    <row r="386" spans="10:15" x14ac:dyDescent="0.2">
      <c r="K386" s="27"/>
      <c r="L386" s="27"/>
      <c r="M386" s="27"/>
      <c r="N386" s="27"/>
    </row>
    <row r="387" spans="10:15" x14ac:dyDescent="0.2">
      <c r="K387" s="27"/>
      <c r="L387" s="27"/>
      <c r="M387" s="27"/>
      <c r="N387" s="27"/>
    </row>
    <row r="388" spans="10:15" x14ac:dyDescent="0.2">
      <c r="K388" s="27"/>
      <c r="L388" s="27"/>
      <c r="M388" s="27"/>
      <c r="N388" s="27"/>
    </row>
    <row r="389" spans="10:15" x14ac:dyDescent="0.2">
      <c r="K389" s="27"/>
      <c r="L389" s="27"/>
      <c r="M389" s="27"/>
      <c r="N389" s="27"/>
    </row>
    <row r="390" spans="10:15" x14ac:dyDescent="0.2">
      <c r="J390" s="1" t="s">
        <v>202</v>
      </c>
      <c r="K390" s="27"/>
      <c r="L390" s="27"/>
      <c r="M390" s="27"/>
      <c r="N390" s="27"/>
    </row>
    <row r="391" spans="10:15" x14ac:dyDescent="0.2">
      <c r="K391" s="27"/>
      <c r="L391" s="27"/>
      <c r="M391" s="27"/>
      <c r="N391" s="27"/>
    </row>
    <row r="393" spans="10:15" x14ac:dyDescent="0.2">
      <c r="J393" s="16"/>
    </row>
    <row r="396" spans="10:15" ht="12.75" customHeight="1" x14ac:dyDescent="0.2"/>
    <row r="397" spans="10:15" ht="32.25" customHeight="1" x14ac:dyDescent="0.25">
      <c r="J397" s="230" t="s">
        <v>299</v>
      </c>
      <c r="K397" s="230"/>
      <c r="L397" s="230"/>
      <c r="M397" s="230"/>
      <c r="N397" s="230"/>
      <c r="O397" s="230"/>
    </row>
    <row r="398" spans="10:15" ht="12.75" customHeight="1" x14ac:dyDescent="0.2">
      <c r="J398" s="1" t="s">
        <v>184</v>
      </c>
      <c r="K398" s="5">
        <v>3.2</v>
      </c>
    </row>
    <row r="399" spans="10:15" ht="12.75" customHeight="1" x14ac:dyDescent="0.2">
      <c r="J399" s="1" t="s">
        <v>185</v>
      </c>
      <c r="K399" s="5" t="s">
        <v>300</v>
      </c>
    </row>
    <row r="400" spans="10:15" ht="12.75" customHeight="1" x14ac:dyDescent="0.2">
      <c r="J400" s="1" t="s">
        <v>186</v>
      </c>
      <c r="K400" s="1" t="s">
        <v>297</v>
      </c>
    </row>
    <row r="401" spans="1:17" ht="12.75" customHeight="1" x14ac:dyDescent="0.25">
      <c r="A401" s="231"/>
      <c r="B401" s="232"/>
      <c r="C401" s="232"/>
      <c r="D401" s="232"/>
      <c r="E401" s="232"/>
      <c r="F401" s="232"/>
      <c r="G401" s="232"/>
      <c r="H401" s="232"/>
      <c r="I401" s="232"/>
      <c r="J401" s="1" t="s">
        <v>188</v>
      </c>
      <c r="K401" s="1" t="s">
        <v>205</v>
      </c>
    </row>
    <row r="402" spans="1:17" x14ac:dyDescent="0.2">
      <c r="J402" s="16"/>
      <c r="K402" s="16"/>
    </row>
    <row r="403" spans="1:17" x14ac:dyDescent="0.2">
      <c r="J403" s="16"/>
      <c r="K403" s="16"/>
      <c r="Q403" s="16"/>
    </row>
    <row r="404" spans="1:17" x14ac:dyDescent="0.2">
      <c r="J404" s="16"/>
      <c r="K404" s="16"/>
      <c r="Q404" s="16"/>
    </row>
    <row r="405" spans="1:17" ht="12.75" customHeight="1" x14ac:dyDescent="0.2">
      <c r="Q405" s="16"/>
    </row>
    <row r="406" spans="1:17" x14ac:dyDescent="0.2">
      <c r="Q406" s="16"/>
    </row>
    <row r="407" spans="1:17" ht="25.5" x14ac:dyDescent="0.2">
      <c r="J407" s="1" t="s">
        <v>190</v>
      </c>
      <c r="K407" s="25" t="s">
        <v>160</v>
      </c>
      <c r="L407" s="23" t="s">
        <v>161</v>
      </c>
      <c r="M407" s="23" t="s">
        <v>162</v>
      </c>
      <c r="N407" s="23" t="s">
        <v>298</v>
      </c>
      <c r="Q407" s="16"/>
    </row>
    <row r="408" spans="1:17" x14ac:dyDescent="0.2">
      <c r="J408" s="58" t="s">
        <v>148</v>
      </c>
      <c r="K408" s="53">
        <v>27.4</v>
      </c>
      <c r="L408" s="53">
        <v>21.1</v>
      </c>
      <c r="M408" s="53">
        <v>50.8</v>
      </c>
      <c r="N408" s="53">
        <v>47.6</v>
      </c>
      <c r="Q408" s="16"/>
    </row>
    <row r="409" spans="1:17" x14ac:dyDescent="0.2">
      <c r="J409" s="23" t="s">
        <v>146</v>
      </c>
      <c r="K409" s="53">
        <v>27.7</v>
      </c>
      <c r="L409" s="53">
        <v>23</v>
      </c>
      <c r="M409" s="53">
        <v>54.7</v>
      </c>
      <c r="N409" s="53">
        <v>54.3</v>
      </c>
      <c r="Q409" s="16"/>
    </row>
    <row r="410" spans="1:17" x14ac:dyDescent="0.2">
      <c r="J410" s="23" t="s">
        <v>145</v>
      </c>
      <c r="K410" s="53">
        <v>26.3</v>
      </c>
      <c r="L410" s="53">
        <v>14.3</v>
      </c>
      <c r="M410" s="53">
        <v>45.6</v>
      </c>
      <c r="N410" s="53">
        <v>72.5</v>
      </c>
      <c r="Q410" s="16"/>
    </row>
    <row r="411" spans="1:17" x14ac:dyDescent="0.2">
      <c r="K411" s="53"/>
      <c r="L411" s="53"/>
      <c r="M411" s="53"/>
      <c r="N411" s="53"/>
    </row>
    <row r="412" spans="1:17" x14ac:dyDescent="0.2">
      <c r="K412" s="53"/>
      <c r="L412" s="53"/>
      <c r="M412" s="53"/>
      <c r="N412" s="53"/>
    </row>
    <row r="413" spans="1:17" x14ac:dyDescent="0.2">
      <c r="K413" s="53"/>
      <c r="L413" s="53"/>
      <c r="M413" s="53"/>
      <c r="N413" s="53"/>
    </row>
    <row r="414" spans="1:17" x14ac:dyDescent="0.2">
      <c r="K414" s="53"/>
      <c r="L414" s="53"/>
      <c r="M414" s="53"/>
      <c r="N414" s="53"/>
    </row>
    <row r="415" spans="1:17" x14ac:dyDescent="0.2">
      <c r="K415" s="53"/>
      <c r="L415" s="53"/>
      <c r="M415" s="53"/>
      <c r="N415" s="53"/>
    </row>
    <row r="416" spans="1:17" x14ac:dyDescent="0.2">
      <c r="K416" s="53"/>
      <c r="L416" s="53"/>
      <c r="M416" s="53"/>
      <c r="N416" s="53"/>
    </row>
    <row r="417" spans="1:15" x14ac:dyDescent="0.2">
      <c r="J417" s="1" t="s">
        <v>240</v>
      </c>
      <c r="K417" s="53"/>
      <c r="L417" s="53"/>
      <c r="M417" s="53"/>
      <c r="N417" s="53"/>
    </row>
    <row r="418" spans="1:15" x14ac:dyDescent="0.2">
      <c r="J418" s="1" t="s">
        <v>210</v>
      </c>
      <c r="K418" s="53"/>
      <c r="L418" s="53"/>
      <c r="M418" s="53"/>
      <c r="N418" s="53"/>
    </row>
    <row r="419" spans="1:15" x14ac:dyDescent="0.2">
      <c r="K419" s="53"/>
      <c r="L419" s="53"/>
      <c r="M419" s="53"/>
      <c r="N419" s="53"/>
    </row>
    <row r="420" spans="1:15" x14ac:dyDescent="0.2">
      <c r="K420" s="53"/>
      <c r="L420" s="53"/>
      <c r="M420" s="53"/>
      <c r="N420" s="53"/>
    </row>
    <row r="421" spans="1:15" x14ac:dyDescent="0.2">
      <c r="K421" s="53"/>
      <c r="L421" s="53"/>
      <c r="M421" s="53"/>
      <c r="N421" s="53"/>
    </row>
    <row r="422" spans="1:15" x14ac:dyDescent="0.2">
      <c r="K422" s="53"/>
      <c r="L422" s="53"/>
      <c r="M422" s="53"/>
      <c r="N422" s="53"/>
    </row>
    <row r="423" spans="1:15" x14ac:dyDescent="0.2">
      <c r="J423" s="16"/>
      <c r="K423" s="16"/>
      <c r="L423" s="16"/>
      <c r="M423" s="53"/>
      <c r="N423" s="53"/>
    </row>
    <row r="424" spans="1:15" ht="31.5" customHeight="1" x14ac:dyDescent="0.25">
      <c r="J424" s="230" t="s">
        <v>301</v>
      </c>
      <c r="K424" s="230"/>
      <c r="L424" s="230"/>
      <c r="M424" s="230"/>
      <c r="N424" s="230"/>
      <c r="O424" s="230"/>
    </row>
    <row r="425" spans="1:15" ht="15.75" customHeight="1" x14ac:dyDescent="0.2">
      <c r="J425" s="16"/>
    </row>
    <row r="426" spans="1:15" ht="12.75" customHeight="1" x14ac:dyDescent="0.2">
      <c r="J426" s="1" t="s">
        <v>184</v>
      </c>
      <c r="K426" s="5">
        <v>3.3</v>
      </c>
    </row>
    <row r="427" spans="1:15" ht="12.75" customHeight="1" x14ac:dyDescent="0.2">
      <c r="J427" s="1" t="s">
        <v>185</v>
      </c>
      <c r="K427" s="13" t="s">
        <v>77</v>
      </c>
    </row>
    <row r="428" spans="1:15" ht="12.75" customHeight="1" x14ac:dyDescent="0.25">
      <c r="A428" s="231"/>
      <c r="B428" s="232"/>
      <c r="C428" s="232"/>
      <c r="D428" s="232"/>
      <c r="E428" s="232"/>
      <c r="F428" s="232"/>
      <c r="G428" s="232"/>
      <c r="H428" s="232"/>
      <c r="I428" s="232"/>
      <c r="J428" s="1" t="s">
        <v>186</v>
      </c>
      <c r="K428" s="1" t="s">
        <v>297</v>
      </c>
    </row>
    <row r="429" spans="1:15" x14ac:dyDescent="0.2">
      <c r="J429" s="1" t="s">
        <v>188</v>
      </c>
      <c r="K429" s="1" t="s">
        <v>302</v>
      </c>
    </row>
    <row r="430" spans="1:15" x14ac:dyDescent="0.2">
      <c r="J430" s="16"/>
      <c r="K430" s="16"/>
      <c r="L430" s="16"/>
    </row>
    <row r="431" spans="1:15" x14ac:dyDescent="0.2">
      <c r="J431" s="16"/>
      <c r="K431" s="16"/>
      <c r="L431" s="16"/>
    </row>
    <row r="432" spans="1:15" x14ac:dyDescent="0.2">
      <c r="J432" s="1" t="s">
        <v>190</v>
      </c>
      <c r="K432" s="23" t="s">
        <v>303</v>
      </c>
      <c r="L432" s="23" t="s">
        <v>304</v>
      </c>
    </row>
    <row r="433" spans="10:12" ht="25.5" customHeight="1" x14ac:dyDescent="0.2">
      <c r="J433" s="24" t="s">
        <v>160</v>
      </c>
      <c r="K433" s="57">
        <v>0.54900000000000004</v>
      </c>
      <c r="L433" s="57">
        <v>0.16600000000000001</v>
      </c>
    </row>
    <row r="434" spans="10:12" ht="12.75" customHeight="1" x14ac:dyDescent="0.2">
      <c r="J434" s="24" t="s">
        <v>161</v>
      </c>
      <c r="K434" s="57">
        <v>0.20200000000000001</v>
      </c>
      <c r="L434" s="57">
        <v>0.09</v>
      </c>
    </row>
    <row r="435" spans="10:12" x14ac:dyDescent="0.2">
      <c r="J435" s="24" t="s">
        <v>162</v>
      </c>
      <c r="K435" s="57">
        <v>0.183</v>
      </c>
      <c r="L435" s="57">
        <v>0.28699999999999998</v>
      </c>
    </row>
    <row r="436" spans="10:12" x14ac:dyDescent="0.2">
      <c r="J436" s="1" t="s">
        <v>163</v>
      </c>
      <c r="K436" s="57">
        <v>5.8999999999999997E-2</v>
      </c>
      <c r="L436" s="57">
        <v>0.34300000000000003</v>
      </c>
    </row>
    <row r="437" spans="10:12" x14ac:dyDescent="0.2">
      <c r="J437" s="1" t="s">
        <v>164</v>
      </c>
      <c r="K437" s="59">
        <v>6.0000000000000001E-3</v>
      </c>
      <c r="L437" s="57">
        <v>0.10100000000000001</v>
      </c>
    </row>
    <row r="438" spans="10:12" x14ac:dyDescent="0.2">
      <c r="J438" s="1" t="s">
        <v>165</v>
      </c>
      <c r="K438" s="59">
        <v>4.0000000000000002E-4</v>
      </c>
      <c r="L438" s="57">
        <v>1.2999999999999999E-2</v>
      </c>
    </row>
    <row r="439" spans="10:12" x14ac:dyDescent="0.2">
      <c r="J439" s="1" t="s">
        <v>147</v>
      </c>
      <c r="K439" s="59">
        <v>1</v>
      </c>
      <c r="L439" s="57">
        <v>1</v>
      </c>
    </row>
    <row r="440" spans="10:12" x14ac:dyDescent="0.2">
      <c r="J440" s="16"/>
    </row>
    <row r="445" spans="10:12" x14ac:dyDescent="0.2">
      <c r="J445" s="1" t="s">
        <v>202</v>
      </c>
    </row>
    <row r="450" spans="1:15" ht="12.75" customHeight="1" x14ac:dyDescent="0.2"/>
    <row r="451" spans="1:15" ht="12.75" customHeight="1" x14ac:dyDescent="0.2"/>
    <row r="452" spans="1:15" ht="12.75" customHeight="1" x14ac:dyDescent="0.25">
      <c r="J452" s="14" t="s">
        <v>305</v>
      </c>
    </row>
    <row r="453" spans="1:15" ht="12.75" customHeight="1" x14ac:dyDescent="0.2">
      <c r="J453" s="1" t="s">
        <v>184</v>
      </c>
      <c r="K453" s="5">
        <v>4.0999999999999996</v>
      </c>
    </row>
    <row r="454" spans="1:15" ht="12.75" customHeight="1" x14ac:dyDescent="0.2">
      <c r="J454" s="1" t="s">
        <v>185</v>
      </c>
      <c r="K454" s="5" t="s">
        <v>81</v>
      </c>
    </row>
    <row r="455" spans="1:15" ht="12.75" customHeight="1" x14ac:dyDescent="0.25">
      <c r="A455" s="231"/>
      <c r="B455" s="232"/>
      <c r="C455" s="232"/>
      <c r="D455" s="232"/>
      <c r="E455" s="232"/>
      <c r="F455" s="232"/>
      <c r="G455" s="232"/>
      <c r="H455" s="232"/>
      <c r="I455" s="232"/>
      <c r="J455" s="1" t="s">
        <v>186</v>
      </c>
      <c r="K455" s="1" t="s">
        <v>306</v>
      </c>
    </row>
    <row r="456" spans="1:15" x14ac:dyDescent="0.2">
      <c r="J456" s="1" t="s">
        <v>188</v>
      </c>
      <c r="K456" s="1" t="s">
        <v>196</v>
      </c>
    </row>
    <row r="457" spans="1:15" x14ac:dyDescent="0.2">
      <c r="J457" s="16"/>
      <c r="K457" s="16"/>
    </row>
    <row r="458" spans="1:15" x14ac:dyDescent="0.2">
      <c r="J458" s="16"/>
      <c r="K458" s="16"/>
    </row>
    <row r="459" spans="1:15" x14ac:dyDescent="0.2">
      <c r="L459" s="58" t="s">
        <v>148</v>
      </c>
      <c r="M459" s="23" t="s">
        <v>146</v>
      </c>
      <c r="N459" s="23" t="s">
        <v>307</v>
      </c>
      <c r="O459" s="53"/>
    </row>
    <row r="460" spans="1:15" ht="25.5" customHeight="1" x14ac:dyDescent="0.2">
      <c r="J460" s="60" t="s">
        <v>308</v>
      </c>
      <c r="K460" s="24" t="s">
        <v>309</v>
      </c>
      <c r="L460" s="27">
        <v>3153</v>
      </c>
      <c r="M460" s="27">
        <v>3134</v>
      </c>
      <c r="N460" s="27">
        <v>2827</v>
      </c>
      <c r="O460" s="53"/>
    </row>
    <row r="461" spans="1:15" ht="12.75" customHeight="1" x14ac:dyDescent="0.2">
      <c r="J461" s="60"/>
      <c r="K461" s="24" t="s">
        <v>166</v>
      </c>
      <c r="L461" s="27">
        <v>1149</v>
      </c>
      <c r="M461" s="27">
        <v>1134</v>
      </c>
      <c r="N461" s="27">
        <v>979</v>
      </c>
    </row>
    <row r="462" spans="1:15" ht="12.75" customHeight="1" x14ac:dyDescent="0.2">
      <c r="J462" s="60"/>
      <c r="K462" s="24" t="s">
        <v>167</v>
      </c>
      <c r="L462" s="27">
        <v>363</v>
      </c>
      <c r="M462" s="27">
        <v>318</v>
      </c>
      <c r="N462" s="27">
        <v>280</v>
      </c>
    </row>
    <row r="463" spans="1:15" ht="12.75" customHeight="1" x14ac:dyDescent="0.2">
      <c r="J463" s="60"/>
      <c r="K463" s="24"/>
      <c r="L463" s="27"/>
      <c r="M463" s="27"/>
      <c r="N463" s="27"/>
    </row>
    <row r="464" spans="1:15" ht="12.75" customHeight="1" x14ac:dyDescent="0.2">
      <c r="J464" s="233" t="s">
        <v>310</v>
      </c>
      <c r="K464" s="24" t="s">
        <v>311</v>
      </c>
      <c r="L464" s="27">
        <v>1515</v>
      </c>
      <c r="M464" s="27">
        <v>1570</v>
      </c>
      <c r="N464" s="27">
        <v>1184</v>
      </c>
    </row>
    <row r="465" spans="10:16" ht="12.75" customHeight="1" x14ac:dyDescent="0.2">
      <c r="J465" s="233"/>
      <c r="K465" s="24" t="s">
        <v>312</v>
      </c>
      <c r="L465" s="27">
        <v>180</v>
      </c>
      <c r="M465" s="27">
        <v>176</v>
      </c>
      <c r="N465" s="27">
        <v>104</v>
      </c>
    </row>
    <row r="466" spans="10:16" ht="12.75" customHeight="1" x14ac:dyDescent="0.2"/>
    <row r="468" spans="10:16" ht="25.5" customHeight="1" x14ac:dyDescent="0.2">
      <c r="J468" s="226" t="s">
        <v>201</v>
      </c>
      <c r="K468" s="226"/>
      <c r="L468" s="226"/>
      <c r="M468" s="226"/>
      <c r="N468" s="226"/>
      <c r="O468" s="226"/>
    </row>
    <row r="469" spans="10:16" ht="25.5" customHeight="1" x14ac:dyDescent="0.2">
      <c r="J469" s="226" t="s">
        <v>313</v>
      </c>
      <c r="K469" s="226"/>
      <c r="L469" s="226"/>
      <c r="M469" s="226"/>
      <c r="N469" s="226"/>
      <c r="O469" s="226"/>
      <c r="P469" s="226"/>
    </row>
    <row r="470" spans="10:16" ht="25.5" customHeight="1" x14ac:dyDescent="0.2">
      <c r="J470" s="226" t="s">
        <v>314</v>
      </c>
      <c r="K470" s="226"/>
      <c r="L470" s="226"/>
      <c r="M470" s="226"/>
      <c r="N470" s="226"/>
      <c r="O470" s="226"/>
      <c r="P470" s="226"/>
    </row>
    <row r="471" spans="10:16" x14ac:dyDescent="0.2">
      <c r="J471" s="1" t="s">
        <v>202</v>
      </c>
      <c r="K471" s="27"/>
      <c r="L471" s="27"/>
      <c r="M471" s="27"/>
      <c r="N471" s="27"/>
    </row>
    <row r="472" spans="10:16" x14ac:dyDescent="0.2">
      <c r="K472" s="27"/>
      <c r="L472" s="27"/>
      <c r="M472" s="27"/>
      <c r="N472" s="27"/>
    </row>
    <row r="473" spans="10:16" x14ac:dyDescent="0.2">
      <c r="K473" s="27"/>
      <c r="L473" s="27"/>
      <c r="M473" s="27"/>
      <c r="N473" s="27"/>
    </row>
    <row r="474" spans="10:16" x14ac:dyDescent="0.2">
      <c r="K474" s="27"/>
      <c r="L474" s="27"/>
      <c r="M474" s="27"/>
      <c r="N474" s="27"/>
    </row>
    <row r="475" spans="10:16" x14ac:dyDescent="0.2">
      <c r="K475" s="27"/>
      <c r="L475" s="27"/>
      <c r="M475" s="27"/>
      <c r="N475" s="27"/>
    </row>
    <row r="476" spans="10:16" x14ac:dyDescent="0.2">
      <c r="K476" s="27"/>
      <c r="L476" s="27"/>
      <c r="M476" s="27"/>
      <c r="N476" s="27"/>
    </row>
    <row r="477" spans="10:16" x14ac:dyDescent="0.2">
      <c r="K477" s="27"/>
      <c r="L477" s="27"/>
      <c r="M477" s="27"/>
      <c r="N477" s="27"/>
    </row>
    <row r="478" spans="10:16" x14ac:dyDescent="0.2">
      <c r="K478" s="27"/>
      <c r="L478" s="27"/>
      <c r="M478" s="27"/>
      <c r="N478" s="27"/>
    </row>
    <row r="479" spans="10:16" x14ac:dyDescent="0.2">
      <c r="K479" s="27"/>
      <c r="L479" s="27"/>
      <c r="M479" s="27"/>
      <c r="N479" s="27"/>
    </row>
    <row r="480" spans="10:16" x14ac:dyDescent="0.2">
      <c r="K480" s="27"/>
      <c r="L480" s="27"/>
      <c r="M480" s="27"/>
      <c r="N480" s="27"/>
    </row>
    <row r="481" spans="1:14" x14ac:dyDescent="0.2">
      <c r="K481" s="27"/>
      <c r="L481" s="27"/>
      <c r="M481" s="27"/>
      <c r="N481" s="27"/>
    </row>
    <row r="482" spans="1:14" x14ac:dyDescent="0.2">
      <c r="K482" s="27"/>
      <c r="L482" s="27"/>
      <c r="M482" s="27"/>
      <c r="N482" s="27"/>
    </row>
    <row r="483" spans="1:14" x14ac:dyDescent="0.2">
      <c r="K483" s="27"/>
      <c r="L483" s="27"/>
      <c r="M483" s="27"/>
      <c r="N483" s="27"/>
    </row>
    <row r="484" spans="1:14" ht="15.75" x14ac:dyDescent="0.25">
      <c r="J484" s="14" t="s">
        <v>315</v>
      </c>
      <c r="K484" s="27"/>
      <c r="L484" s="27"/>
      <c r="M484" s="27"/>
      <c r="N484" s="27"/>
    </row>
    <row r="485" spans="1:14" x14ac:dyDescent="0.2">
      <c r="J485" s="1" t="s">
        <v>184</v>
      </c>
      <c r="K485" s="5">
        <v>4.2</v>
      </c>
      <c r="L485" s="27"/>
      <c r="M485" s="27"/>
      <c r="N485" s="27"/>
    </row>
    <row r="486" spans="1:14" x14ac:dyDescent="0.2">
      <c r="J486" s="1" t="s">
        <v>185</v>
      </c>
      <c r="K486" s="5" t="s">
        <v>316</v>
      </c>
      <c r="L486" s="27"/>
      <c r="M486" s="27"/>
      <c r="N486" s="27"/>
    </row>
    <row r="487" spans="1:14" x14ac:dyDescent="0.2">
      <c r="J487" s="1" t="s">
        <v>186</v>
      </c>
      <c r="K487" s="1" t="s">
        <v>306</v>
      </c>
      <c r="L487" s="27"/>
      <c r="M487" s="27"/>
      <c r="N487" s="27"/>
    </row>
    <row r="488" spans="1:14" x14ac:dyDescent="0.2">
      <c r="J488" s="1" t="s">
        <v>188</v>
      </c>
      <c r="K488" s="1" t="s">
        <v>205</v>
      </c>
      <c r="L488" s="27"/>
      <c r="M488" s="27"/>
      <c r="N488" s="27"/>
    </row>
    <row r="489" spans="1:14" ht="12.75" customHeight="1" x14ac:dyDescent="0.2"/>
    <row r="490" spans="1:14" ht="12.75" customHeight="1" x14ac:dyDescent="0.2"/>
    <row r="491" spans="1:14" ht="12.75" customHeight="1" x14ac:dyDescent="0.2"/>
    <row r="492" spans="1:14" ht="12.75" customHeight="1" x14ac:dyDescent="0.2"/>
    <row r="493" spans="1:14" ht="12.75" customHeight="1" x14ac:dyDescent="0.25">
      <c r="A493" s="231"/>
      <c r="B493" s="232"/>
      <c r="C493" s="232"/>
      <c r="D493" s="232"/>
      <c r="E493" s="232"/>
      <c r="F493" s="232"/>
      <c r="G493" s="232"/>
      <c r="H493" s="232"/>
      <c r="I493" s="232"/>
      <c r="J493" s="1" t="s">
        <v>190</v>
      </c>
      <c r="L493" s="58" t="s">
        <v>148</v>
      </c>
      <c r="M493" s="23" t="s">
        <v>146</v>
      </c>
      <c r="N493" s="23" t="s">
        <v>199</v>
      </c>
    </row>
    <row r="494" spans="1:14" ht="25.5" x14ac:dyDescent="0.2">
      <c r="J494" s="60" t="s">
        <v>308</v>
      </c>
      <c r="K494" s="24" t="s">
        <v>309</v>
      </c>
      <c r="L494" s="53">
        <v>0.5</v>
      </c>
      <c r="M494" s="53">
        <v>0.6</v>
      </c>
      <c r="N494" s="53">
        <v>0.4</v>
      </c>
    </row>
    <row r="495" spans="1:14" ht="12.75" customHeight="1" x14ac:dyDescent="0.2">
      <c r="J495" s="60"/>
      <c r="K495" s="24" t="s">
        <v>166</v>
      </c>
      <c r="L495" s="53">
        <v>12.6</v>
      </c>
      <c r="M495" s="53">
        <v>12.5</v>
      </c>
      <c r="N495" s="53">
        <v>10.4</v>
      </c>
    </row>
    <row r="496" spans="1:14" ht="12.75" customHeight="1" x14ac:dyDescent="0.2">
      <c r="J496" s="60"/>
      <c r="K496" s="24" t="s">
        <v>167</v>
      </c>
      <c r="L496" s="53">
        <v>49.6</v>
      </c>
      <c r="M496" s="53">
        <v>43</v>
      </c>
      <c r="N496" s="53">
        <v>40</v>
      </c>
    </row>
    <row r="497" spans="10:16" ht="12.75" customHeight="1" x14ac:dyDescent="0.2">
      <c r="J497" s="60"/>
      <c r="K497" s="24"/>
      <c r="L497" s="53"/>
      <c r="M497" s="53"/>
      <c r="N497" s="53"/>
    </row>
    <row r="498" spans="10:16" x14ac:dyDescent="0.2">
      <c r="J498" s="233" t="s">
        <v>310</v>
      </c>
      <c r="K498" s="24" t="s">
        <v>317</v>
      </c>
      <c r="L498" s="53">
        <v>10</v>
      </c>
      <c r="M498" s="53">
        <v>11.2</v>
      </c>
      <c r="N498" s="53">
        <v>6.8</v>
      </c>
      <c r="O498" s="53"/>
    </row>
    <row r="499" spans="10:16" ht="12.75" customHeight="1" x14ac:dyDescent="0.2">
      <c r="J499" s="233"/>
      <c r="K499" s="24" t="s">
        <v>318</v>
      </c>
      <c r="L499" s="53">
        <v>0.5</v>
      </c>
      <c r="M499" s="53">
        <v>1.3</v>
      </c>
      <c r="N499" s="53">
        <v>0.4</v>
      </c>
      <c r="O499" s="53"/>
    </row>
    <row r="500" spans="10:16" ht="25.5" customHeight="1" x14ac:dyDescent="0.2">
      <c r="O500" s="53"/>
    </row>
    <row r="501" spans="10:16" ht="16.5" customHeight="1" x14ac:dyDescent="0.2"/>
    <row r="502" spans="10:16" ht="25.5" customHeight="1" x14ac:dyDescent="0.2">
      <c r="J502" s="226" t="s">
        <v>201</v>
      </c>
      <c r="K502" s="226"/>
      <c r="L502" s="226"/>
      <c r="M502" s="226"/>
      <c r="N502" s="226"/>
      <c r="O502" s="226"/>
    </row>
    <row r="503" spans="10:16" ht="25.5" customHeight="1" x14ac:dyDescent="0.2">
      <c r="J503" s="226" t="s">
        <v>313</v>
      </c>
      <c r="K503" s="226"/>
      <c r="L503" s="226"/>
      <c r="M503" s="226"/>
      <c r="N503" s="226"/>
      <c r="O503" s="226"/>
      <c r="P503" s="226"/>
    </row>
    <row r="504" spans="10:16" ht="24.75" customHeight="1" x14ac:dyDescent="0.2">
      <c r="J504" s="226" t="s">
        <v>314</v>
      </c>
      <c r="K504" s="226"/>
      <c r="L504" s="226"/>
      <c r="M504" s="226"/>
      <c r="N504" s="226"/>
      <c r="O504" s="226"/>
      <c r="P504" s="226"/>
    </row>
    <row r="505" spans="10:16" ht="12.75" customHeight="1" x14ac:dyDescent="0.2">
      <c r="K505" s="53"/>
      <c r="L505" s="53"/>
      <c r="M505" s="53"/>
      <c r="N505" s="53"/>
    </row>
    <row r="506" spans="10:16" ht="12.75" customHeight="1" x14ac:dyDescent="0.2"/>
    <row r="507" spans="10:16" ht="12.75" customHeight="1" x14ac:dyDescent="0.2">
      <c r="J507" s="1" t="s">
        <v>202</v>
      </c>
    </row>
    <row r="508" spans="10:16" ht="12.75" customHeight="1" x14ac:dyDescent="0.2"/>
    <row r="509" spans="10:16" ht="12.75" customHeight="1" x14ac:dyDescent="0.2"/>
    <row r="510" spans="10:16" ht="12.75" customHeight="1" x14ac:dyDescent="0.2"/>
    <row r="511" spans="10:16" ht="12.75" customHeight="1" x14ac:dyDescent="0.2"/>
    <row r="512" spans="10:16" ht="12.75" customHeight="1" x14ac:dyDescent="0.2"/>
    <row r="513" spans="1:16" ht="12.75" customHeight="1" x14ac:dyDescent="0.2"/>
    <row r="514" spans="1:16" ht="33" customHeight="1" x14ac:dyDescent="0.25">
      <c r="J514" s="230" t="s">
        <v>319</v>
      </c>
      <c r="K514" s="230"/>
      <c r="L514" s="230"/>
      <c r="M514" s="230"/>
      <c r="N514" s="230"/>
      <c r="O514" s="230"/>
      <c r="P514" s="230"/>
    </row>
    <row r="515" spans="1:16" ht="12.75" customHeight="1" x14ac:dyDescent="0.2">
      <c r="J515" s="1" t="s">
        <v>184</v>
      </c>
      <c r="K515" s="5">
        <v>4.3</v>
      </c>
    </row>
    <row r="516" spans="1:16" ht="12.75" customHeight="1" x14ac:dyDescent="0.2">
      <c r="J516" s="1" t="s">
        <v>185</v>
      </c>
      <c r="K516" s="5" t="s">
        <v>320</v>
      </c>
    </row>
    <row r="517" spans="1:16" ht="12.75" customHeight="1" x14ac:dyDescent="0.2">
      <c r="J517" s="1" t="s">
        <v>186</v>
      </c>
      <c r="K517" s="1" t="s">
        <v>306</v>
      </c>
    </row>
    <row r="518" spans="1:16" ht="12.75" customHeight="1" x14ac:dyDescent="0.25">
      <c r="A518" s="231"/>
      <c r="B518" s="231"/>
      <c r="C518" s="231"/>
      <c r="D518" s="231"/>
      <c r="E518" s="231"/>
      <c r="F518" s="231"/>
      <c r="G518" s="231"/>
      <c r="H518" s="231"/>
      <c r="I518" s="231"/>
      <c r="J518" s="1" t="s">
        <v>188</v>
      </c>
      <c r="K518" s="1" t="s">
        <v>245</v>
      </c>
    </row>
    <row r="519" spans="1:16" x14ac:dyDescent="0.2">
      <c r="J519" s="16"/>
      <c r="K519" s="16"/>
    </row>
    <row r="520" spans="1:16" x14ac:dyDescent="0.2">
      <c r="J520" s="16"/>
      <c r="K520" s="16"/>
    </row>
    <row r="521" spans="1:16" x14ac:dyDescent="0.2">
      <c r="J521" s="16"/>
      <c r="K521" s="16"/>
    </row>
    <row r="522" spans="1:16" ht="12.75" customHeight="1" x14ac:dyDescent="0.2">
      <c r="J522" s="1" t="s">
        <v>190</v>
      </c>
      <c r="L522" s="23" t="s">
        <v>196</v>
      </c>
      <c r="M522" s="5"/>
    </row>
    <row r="523" spans="1:16" ht="25.5" customHeight="1" x14ac:dyDescent="0.2">
      <c r="J523" s="234" t="s">
        <v>308</v>
      </c>
      <c r="K523" s="24" t="s">
        <v>309</v>
      </c>
      <c r="L523" s="57">
        <v>0.53600000000000003</v>
      </c>
      <c r="M523" s="57"/>
      <c r="N523" s="57"/>
      <c r="O523" s="57"/>
    </row>
    <row r="524" spans="1:16" x14ac:dyDescent="0.2">
      <c r="J524" s="234"/>
      <c r="K524" s="24" t="s">
        <v>166</v>
      </c>
      <c r="L524" s="57">
        <v>0.186</v>
      </c>
      <c r="M524" s="57"/>
      <c r="N524" s="57"/>
      <c r="O524" s="57"/>
    </row>
    <row r="525" spans="1:16" x14ac:dyDescent="0.2">
      <c r="J525" s="234"/>
      <c r="K525" s="1" t="s">
        <v>167</v>
      </c>
      <c r="L525" s="57">
        <v>5.2999999999999999E-2</v>
      </c>
      <c r="M525" s="57"/>
      <c r="N525" s="57"/>
      <c r="O525" s="57"/>
    </row>
    <row r="526" spans="1:16" x14ac:dyDescent="0.2">
      <c r="J526" s="60"/>
      <c r="L526" s="57"/>
      <c r="M526" s="57"/>
      <c r="N526" s="57"/>
      <c r="O526" s="57"/>
    </row>
    <row r="527" spans="1:16" x14ac:dyDescent="0.2">
      <c r="J527" s="233" t="s">
        <v>310</v>
      </c>
      <c r="K527" s="1" t="s">
        <v>317</v>
      </c>
      <c r="L527" s="57">
        <v>0.22500000000000001</v>
      </c>
      <c r="M527" s="57"/>
      <c r="N527" s="57"/>
      <c r="O527" s="57"/>
    </row>
    <row r="528" spans="1:16" x14ac:dyDescent="0.2">
      <c r="J528" s="233"/>
      <c r="K528" s="1" t="s">
        <v>318</v>
      </c>
      <c r="L528" s="57">
        <v>0.02</v>
      </c>
      <c r="M528" s="57"/>
      <c r="N528" s="57"/>
      <c r="O528" s="57"/>
    </row>
    <row r="530" spans="10:17" x14ac:dyDescent="0.2">
      <c r="L530" s="57"/>
      <c r="M530" s="57"/>
      <c r="N530" s="57"/>
      <c r="O530" s="57"/>
    </row>
    <row r="531" spans="10:17" ht="12.75" customHeight="1" x14ac:dyDescent="0.2">
      <c r="Q531" s="4"/>
    </row>
    <row r="532" spans="10:17" ht="12.75" customHeight="1" x14ac:dyDescent="0.2">
      <c r="Q532" s="4"/>
    </row>
    <row r="533" spans="10:17" x14ac:dyDescent="0.2">
      <c r="Q533" s="4"/>
    </row>
    <row r="534" spans="10:17" ht="25.5" customHeight="1" x14ac:dyDescent="0.2">
      <c r="J534" s="226" t="s">
        <v>201</v>
      </c>
      <c r="K534" s="226"/>
      <c r="L534" s="226"/>
      <c r="M534" s="226"/>
      <c r="N534" s="226"/>
      <c r="O534" s="226"/>
      <c r="P534" s="4"/>
      <c r="Q534" s="4"/>
    </row>
    <row r="535" spans="10:17" ht="25.5" customHeight="1" x14ac:dyDescent="0.2">
      <c r="J535" s="226" t="s">
        <v>313</v>
      </c>
      <c r="K535" s="226"/>
      <c r="L535" s="226"/>
      <c r="M535" s="226"/>
      <c r="N535" s="226"/>
      <c r="O535" s="226"/>
      <c r="P535" s="226"/>
      <c r="Q535" s="4"/>
    </row>
    <row r="536" spans="10:17" ht="25.5" customHeight="1" x14ac:dyDescent="0.2">
      <c r="J536" s="226" t="s">
        <v>321</v>
      </c>
      <c r="K536" s="226"/>
      <c r="L536" s="226"/>
      <c r="M536" s="226"/>
      <c r="N536" s="226"/>
      <c r="O536" s="226"/>
      <c r="P536" s="226"/>
      <c r="Q536" s="4"/>
    </row>
    <row r="537" spans="10:17" ht="12.75" customHeight="1" x14ac:dyDescent="0.2">
      <c r="J537" s="1" t="s">
        <v>202</v>
      </c>
      <c r="K537" s="4"/>
      <c r="L537" s="4"/>
      <c r="M537" s="4"/>
      <c r="N537" s="4"/>
      <c r="O537" s="4"/>
      <c r="P537" s="4"/>
      <c r="Q537" s="4"/>
    </row>
    <row r="538" spans="10:17" ht="12.75" customHeight="1" x14ac:dyDescent="0.2">
      <c r="K538" s="4"/>
      <c r="L538" s="4"/>
      <c r="M538" s="4"/>
      <c r="N538" s="4"/>
      <c r="O538" s="4"/>
      <c r="P538" s="4"/>
      <c r="Q538" s="4"/>
    </row>
    <row r="539" spans="10:17" ht="12.75" customHeight="1" x14ac:dyDescent="0.2">
      <c r="K539" s="4"/>
      <c r="L539" s="4"/>
      <c r="M539" s="4"/>
      <c r="N539" s="4"/>
      <c r="O539" s="4"/>
      <c r="P539" s="4"/>
      <c r="Q539" s="4"/>
    </row>
    <row r="540" spans="10:17" ht="12.75" customHeight="1" x14ac:dyDescent="0.2">
      <c r="K540" s="4"/>
      <c r="L540" s="4"/>
      <c r="M540" s="4"/>
      <c r="N540" s="4"/>
      <c r="O540" s="4"/>
      <c r="P540" s="4"/>
      <c r="Q540" s="4"/>
    </row>
    <row r="541" spans="10:17" ht="12.75" customHeight="1" x14ac:dyDescent="0.2">
      <c r="K541" s="4"/>
      <c r="L541" s="4"/>
      <c r="M541" s="4"/>
      <c r="N541" s="4"/>
      <c r="O541" s="4"/>
      <c r="P541" s="4"/>
      <c r="Q541" s="4"/>
    </row>
    <row r="542" spans="10:17" ht="12.75" customHeight="1" x14ac:dyDescent="0.2">
      <c r="K542" s="4"/>
      <c r="L542" s="4"/>
      <c r="M542" s="4"/>
      <c r="N542" s="4"/>
      <c r="O542" s="4"/>
      <c r="P542" s="4"/>
      <c r="Q542" s="4"/>
    </row>
    <row r="543" spans="10:17" ht="33" customHeight="1" x14ac:dyDescent="0.25">
      <c r="J543" s="230" t="s">
        <v>322</v>
      </c>
      <c r="K543" s="230"/>
      <c r="L543" s="230"/>
      <c r="M543" s="230"/>
      <c r="N543" s="230"/>
      <c r="O543" s="230"/>
      <c r="P543" s="230"/>
      <c r="Q543" s="4"/>
    </row>
    <row r="544" spans="10:17" ht="29.25" customHeight="1" x14ac:dyDescent="0.2">
      <c r="J544" s="1" t="s">
        <v>184</v>
      </c>
      <c r="K544" s="5">
        <v>4.4000000000000004</v>
      </c>
      <c r="L544" s="16"/>
      <c r="M544" s="16"/>
      <c r="N544" s="16"/>
      <c r="O544" s="16"/>
      <c r="P544" s="16"/>
      <c r="Q544" s="4"/>
    </row>
    <row r="545" spans="1:17" ht="12.75" customHeight="1" x14ac:dyDescent="0.2">
      <c r="J545" s="1" t="s">
        <v>185</v>
      </c>
      <c r="K545" s="5" t="s">
        <v>323</v>
      </c>
      <c r="L545" s="4"/>
      <c r="M545" s="4"/>
      <c r="N545" s="4"/>
      <c r="O545" s="4"/>
      <c r="P545" s="4"/>
      <c r="Q545" s="4"/>
    </row>
    <row r="546" spans="1:17" ht="12.75" customHeight="1" x14ac:dyDescent="0.2">
      <c r="J546" s="1" t="s">
        <v>186</v>
      </c>
      <c r="K546" s="1" t="s">
        <v>306</v>
      </c>
      <c r="L546" s="16"/>
      <c r="M546" s="16"/>
      <c r="N546" s="16"/>
      <c r="O546" s="16"/>
      <c r="P546" s="16"/>
      <c r="Q546" s="4"/>
    </row>
    <row r="547" spans="1:17" ht="12.75" customHeight="1" x14ac:dyDescent="0.25">
      <c r="A547" s="231"/>
      <c r="B547" s="231"/>
      <c r="C547" s="231"/>
      <c r="D547" s="231"/>
      <c r="E547" s="231"/>
      <c r="F547" s="231"/>
      <c r="G547" s="231"/>
      <c r="H547" s="231"/>
      <c r="I547" s="231"/>
      <c r="J547" s="1" t="s">
        <v>188</v>
      </c>
      <c r="K547" s="1" t="s">
        <v>324</v>
      </c>
    </row>
    <row r="548" spans="1:17" x14ac:dyDescent="0.2">
      <c r="J548" s="16"/>
      <c r="K548" s="16"/>
    </row>
    <row r="549" spans="1:17" x14ac:dyDescent="0.2">
      <c r="J549" s="16"/>
      <c r="K549" s="16"/>
    </row>
    <row r="550" spans="1:17" x14ac:dyDescent="0.2">
      <c r="J550" s="16"/>
      <c r="K550" s="16"/>
    </row>
    <row r="551" spans="1:17" ht="12" customHeight="1" x14ac:dyDescent="0.2">
      <c r="J551" s="1" t="s">
        <v>190</v>
      </c>
      <c r="L551" s="23" t="s">
        <v>325</v>
      </c>
      <c r="M551" s="5"/>
      <c r="N551" s="5"/>
    </row>
    <row r="552" spans="1:17" ht="25.5" customHeight="1" x14ac:dyDescent="0.2">
      <c r="J552" s="234" t="s">
        <v>308</v>
      </c>
      <c r="K552" s="24" t="s">
        <v>309</v>
      </c>
      <c r="L552" s="57">
        <v>7.0000000000000001E-3</v>
      </c>
      <c r="M552" s="57"/>
      <c r="N552" s="57"/>
    </row>
    <row r="553" spans="1:17" x14ac:dyDescent="0.2">
      <c r="J553" s="234"/>
      <c r="K553" s="24" t="s">
        <v>166</v>
      </c>
      <c r="L553" s="57">
        <v>0.17899999999999999</v>
      </c>
      <c r="M553" s="57"/>
      <c r="N553" s="57"/>
    </row>
    <row r="554" spans="1:17" x14ac:dyDescent="0.2">
      <c r="J554" s="234"/>
      <c r="K554" s="1" t="s">
        <v>167</v>
      </c>
      <c r="L554" s="57">
        <v>0.68899999999999995</v>
      </c>
      <c r="M554" s="57"/>
      <c r="N554" s="57"/>
    </row>
    <row r="555" spans="1:17" x14ac:dyDescent="0.2">
      <c r="J555" s="60"/>
      <c r="L555" s="57"/>
      <c r="M555" s="57"/>
      <c r="N555" s="57"/>
    </row>
    <row r="556" spans="1:17" x14ac:dyDescent="0.2">
      <c r="J556" s="233" t="s">
        <v>310</v>
      </c>
      <c r="K556" s="1" t="s">
        <v>317</v>
      </c>
      <c r="L556" s="57">
        <v>0.11700000000000001</v>
      </c>
      <c r="M556" s="57"/>
      <c r="N556" s="57"/>
    </row>
    <row r="557" spans="1:17" x14ac:dyDescent="0.2">
      <c r="J557" s="233"/>
      <c r="K557" s="1" t="s">
        <v>312</v>
      </c>
      <c r="L557" s="57">
        <v>8.0000000000000002E-3</v>
      </c>
      <c r="M557" s="57"/>
      <c r="N557" s="57"/>
    </row>
    <row r="558" spans="1:17" x14ac:dyDescent="0.2">
      <c r="L558" s="57"/>
      <c r="M558" s="57"/>
      <c r="N558" s="57"/>
    </row>
    <row r="559" spans="1:17" x14ac:dyDescent="0.2">
      <c r="L559" s="57"/>
      <c r="M559" s="57"/>
      <c r="N559" s="57"/>
    </row>
    <row r="560" spans="1:17" ht="12.75" customHeight="1" x14ac:dyDescent="0.2">
      <c r="Q560" s="4"/>
    </row>
    <row r="561" spans="1:17" ht="12.75" customHeight="1" x14ac:dyDescent="0.2">
      <c r="Q561" s="4"/>
    </row>
    <row r="562" spans="1:17" ht="25.5" customHeight="1" x14ac:dyDescent="0.2">
      <c r="J562" s="226" t="s">
        <v>201</v>
      </c>
      <c r="K562" s="226"/>
      <c r="L562" s="226"/>
      <c r="M562" s="226"/>
      <c r="N562" s="226"/>
      <c r="O562" s="226"/>
    </row>
    <row r="563" spans="1:17" ht="24.75" customHeight="1" x14ac:dyDescent="0.2">
      <c r="J563" s="226" t="s">
        <v>313</v>
      </c>
      <c r="K563" s="226"/>
      <c r="L563" s="226"/>
      <c r="M563" s="226"/>
      <c r="N563" s="226"/>
      <c r="O563" s="226"/>
      <c r="P563" s="226"/>
    </row>
    <row r="564" spans="1:17" ht="25.5" customHeight="1" x14ac:dyDescent="0.2">
      <c r="J564" s="226" t="s">
        <v>321</v>
      </c>
      <c r="K564" s="226"/>
      <c r="L564" s="226"/>
      <c r="M564" s="226"/>
      <c r="N564" s="226"/>
      <c r="O564" s="226"/>
      <c r="P564" s="226"/>
    </row>
    <row r="565" spans="1:17" ht="12.75" customHeight="1" x14ac:dyDescent="0.2">
      <c r="J565" s="1" t="s">
        <v>202</v>
      </c>
    </row>
    <row r="566" spans="1:17" ht="12.75" customHeight="1" x14ac:dyDescent="0.2"/>
    <row r="567" spans="1:17" ht="12.75" customHeight="1" x14ac:dyDescent="0.25">
      <c r="J567" s="14"/>
    </row>
    <row r="568" spans="1:17" ht="12.75" customHeight="1" x14ac:dyDescent="0.25">
      <c r="J568" s="14"/>
    </row>
    <row r="569" spans="1:17" ht="12.75" customHeight="1" x14ac:dyDescent="0.2">
      <c r="J569" s="16"/>
      <c r="K569" s="16"/>
    </row>
    <row r="570" spans="1:17" ht="12.75" customHeight="1" x14ac:dyDescent="0.2">
      <c r="J570" s="16"/>
      <c r="K570" s="16"/>
    </row>
    <row r="571" spans="1:17" ht="12.75" customHeight="1" x14ac:dyDescent="0.2">
      <c r="J571" s="16"/>
      <c r="K571" s="16"/>
    </row>
    <row r="572" spans="1:17" ht="12.75" customHeight="1" x14ac:dyDescent="0.25">
      <c r="A572" s="231"/>
      <c r="B572" s="231"/>
      <c r="C572" s="231"/>
      <c r="D572" s="231"/>
      <c r="E572" s="231"/>
      <c r="F572" s="231"/>
      <c r="G572" s="231"/>
      <c r="H572" s="231"/>
      <c r="I572" s="231"/>
      <c r="J572" s="16"/>
      <c r="K572" s="16"/>
    </row>
    <row r="573" spans="1:17" ht="15.75" x14ac:dyDescent="0.25">
      <c r="J573" s="14" t="s">
        <v>326</v>
      </c>
    </row>
    <row r="574" spans="1:17" x14ac:dyDescent="0.2">
      <c r="J574" s="1" t="s">
        <v>184</v>
      </c>
      <c r="K574" s="5">
        <v>5.0999999999999996</v>
      </c>
    </row>
    <row r="575" spans="1:17" x14ac:dyDescent="0.2">
      <c r="J575" s="1" t="s">
        <v>185</v>
      </c>
      <c r="K575" s="1" t="s">
        <v>91</v>
      </c>
    </row>
    <row r="576" spans="1:17" x14ac:dyDescent="0.2">
      <c r="J576" s="1" t="s">
        <v>186</v>
      </c>
      <c r="K576" s="1" t="s">
        <v>327</v>
      </c>
      <c r="L576" s="16"/>
    </row>
    <row r="577" spans="10:17" x14ac:dyDescent="0.2">
      <c r="J577" s="1" t="s">
        <v>188</v>
      </c>
      <c r="K577" s="1" t="s">
        <v>328</v>
      </c>
      <c r="L577" s="16"/>
      <c r="M577" s="27"/>
      <c r="N577" s="27"/>
    </row>
    <row r="578" spans="10:17" x14ac:dyDescent="0.2">
      <c r="J578" s="16"/>
      <c r="K578" s="16"/>
      <c r="L578" s="16"/>
      <c r="M578" s="27"/>
      <c r="N578" s="27"/>
    </row>
    <row r="579" spans="10:17" x14ac:dyDescent="0.2">
      <c r="J579" s="16"/>
      <c r="K579" s="16"/>
      <c r="L579" s="16"/>
      <c r="M579" s="27"/>
      <c r="N579" s="27"/>
    </row>
    <row r="580" spans="10:17" x14ac:dyDescent="0.2">
      <c r="J580" s="24"/>
      <c r="K580" s="27"/>
      <c r="L580" s="27"/>
      <c r="M580" s="27"/>
      <c r="N580" s="27"/>
    </row>
    <row r="581" spans="10:17" x14ac:dyDescent="0.2">
      <c r="J581" s="24"/>
      <c r="K581" s="27"/>
      <c r="L581" s="27"/>
      <c r="M581" s="27"/>
      <c r="N581" s="27"/>
    </row>
    <row r="582" spans="10:17" x14ac:dyDescent="0.2">
      <c r="J582" s="1" t="s">
        <v>190</v>
      </c>
      <c r="K582" s="23" t="s">
        <v>198</v>
      </c>
      <c r="L582" s="23" t="s">
        <v>329</v>
      </c>
      <c r="M582" s="27"/>
      <c r="N582" s="27"/>
    </row>
    <row r="583" spans="10:17" x14ac:dyDescent="0.2">
      <c r="J583" s="58" t="s">
        <v>148</v>
      </c>
      <c r="K583" s="27">
        <v>960</v>
      </c>
      <c r="L583" s="27">
        <v>420</v>
      </c>
      <c r="M583" s="27"/>
      <c r="N583" s="27"/>
    </row>
    <row r="584" spans="10:17" x14ac:dyDescent="0.2">
      <c r="J584" s="23" t="s">
        <v>208</v>
      </c>
      <c r="K584" s="27">
        <v>1180</v>
      </c>
      <c r="L584" s="27">
        <v>370</v>
      </c>
      <c r="M584" s="27"/>
      <c r="N584" s="27"/>
    </row>
    <row r="585" spans="10:17" x14ac:dyDescent="0.2">
      <c r="J585" s="23" t="s">
        <v>199</v>
      </c>
      <c r="K585" s="27">
        <v>900</v>
      </c>
      <c r="L585" s="27">
        <v>250</v>
      </c>
      <c r="M585" s="27"/>
      <c r="N585" s="27"/>
    </row>
    <row r="586" spans="10:17" x14ac:dyDescent="0.2">
      <c r="J586" s="24"/>
      <c r="K586" s="27"/>
      <c r="L586" s="27"/>
      <c r="M586" s="27"/>
      <c r="N586" s="27"/>
    </row>
    <row r="587" spans="10:17" x14ac:dyDescent="0.2">
      <c r="J587" s="24"/>
      <c r="K587" s="27"/>
      <c r="L587" s="27"/>
      <c r="M587" s="27"/>
      <c r="N587" s="27"/>
    </row>
    <row r="588" spans="10:17" x14ac:dyDescent="0.2">
      <c r="J588" s="24"/>
      <c r="K588" s="27"/>
      <c r="L588" s="27"/>
      <c r="M588" s="27"/>
      <c r="N588" s="27"/>
    </row>
    <row r="589" spans="10:17" ht="25.5" customHeight="1" x14ac:dyDescent="0.2">
      <c r="J589" s="226" t="s">
        <v>201</v>
      </c>
      <c r="K589" s="226"/>
      <c r="L589" s="226"/>
      <c r="M589" s="226"/>
      <c r="N589" s="226"/>
      <c r="O589" s="226"/>
      <c r="P589" s="24"/>
      <c r="Q589" s="24"/>
    </row>
    <row r="590" spans="10:17" x14ac:dyDescent="0.2">
      <c r="J590" s="1" t="s">
        <v>202</v>
      </c>
      <c r="K590" s="4"/>
      <c r="L590" s="4"/>
      <c r="M590" s="4"/>
      <c r="N590" s="4"/>
      <c r="O590" s="4"/>
      <c r="P590" s="4"/>
      <c r="Q590" s="4"/>
    </row>
    <row r="591" spans="10:17" ht="12.75" customHeight="1" x14ac:dyDescent="0.2">
      <c r="J591" s="4"/>
      <c r="K591" s="4"/>
      <c r="L591" s="4"/>
      <c r="M591" s="4"/>
      <c r="N591" s="4"/>
      <c r="O591" s="4"/>
      <c r="P591" s="4"/>
      <c r="Q591" s="4"/>
    </row>
    <row r="592" spans="10:17" ht="12.75" customHeight="1" x14ac:dyDescent="0.2">
      <c r="J592" s="4"/>
      <c r="K592" s="4"/>
      <c r="L592" s="4"/>
      <c r="M592" s="4"/>
      <c r="N592" s="4"/>
      <c r="O592" s="4"/>
      <c r="P592" s="4"/>
      <c r="Q592" s="4"/>
    </row>
    <row r="593" spans="1:17" ht="12.75" customHeight="1" x14ac:dyDescent="0.2">
      <c r="J593" s="4"/>
      <c r="K593" s="4"/>
      <c r="L593" s="4"/>
      <c r="M593" s="4"/>
      <c r="N593" s="4"/>
      <c r="O593" s="4"/>
      <c r="P593" s="4"/>
      <c r="Q593" s="4"/>
    </row>
    <row r="594" spans="1:17" ht="12.75" customHeight="1" x14ac:dyDescent="0.2">
      <c r="J594" s="4"/>
      <c r="K594" s="4"/>
      <c r="L594" s="4"/>
      <c r="M594" s="4"/>
      <c r="N594" s="4"/>
      <c r="O594" s="4"/>
      <c r="P594" s="4"/>
      <c r="Q594" s="4"/>
    </row>
    <row r="595" spans="1:17" ht="12.75" customHeight="1" x14ac:dyDescent="0.2">
      <c r="J595" s="16"/>
      <c r="K595" s="4"/>
      <c r="L595" s="4"/>
      <c r="M595" s="4"/>
      <c r="N595" s="4"/>
      <c r="O595" s="4"/>
      <c r="P595" s="4"/>
      <c r="Q595" s="4"/>
    </row>
    <row r="596" spans="1:17" ht="12.75" customHeight="1" x14ac:dyDescent="0.2">
      <c r="J596" s="16"/>
      <c r="K596" s="4"/>
      <c r="L596" s="4"/>
      <c r="M596" s="4"/>
      <c r="N596" s="4"/>
      <c r="O596" s="4"/>
      <c r="P596" s="4"/>
      <c r="Q596" s="4"/>
    </row>
    <row r="597" spans="1:17" ht="12.75" customHeight="1" x14ac:dyDescent="0.25">
      <c r="A597" s="231"/>
      <c r="B597" s="232"/>
      <c r="C597" s="232"/>
      <c r="D597" s="232"/>
      <c r="E597" s="232"/>
      <c r="F597" s="232"/>
      <c r="G597" s="232"/>
      <c r="H597" s="232"/>
      <c r="I597" s="232"/>
      <c r="J597" s="16"/>
      <c r="K597" s="16"/>
    </row>
    <row r="598" spans="1:17" ht="15.75" x14ac:dyDescent="0.25">
      <c r="J598" s="61" t="s">
        <v>331</v>
      </c>
      <c r="K598" s="16"/>
    </row>
    <row r="599" spans="1:17" x14ac:dyDescent="0.2">
      <c r="J599" s="24" t="s">
        <v>184</v>
      </c>
      <c r="K599" s="5">
        <v>5.2</v>
      </c>
    </row>
    <row r="600" spans="1:17" x14ac:dyDescent="0.2">
      <c r="J600" s="24" t="s">
        <v>185</v>
      </c>
      <c r="K600" s="1" t="s">
        <v>332</v>
      </c>
    </row>
    <row r="601" spans="1:17" x14ac:dyDescent="0.2">
      <c r="J601" s="24" t="s">
        <v>186</v>
      </c>
      <c r="K601" s="1" t="s">
        <v>327</v>
      </c>
      <c r="L601" s="16"/>
    </row>
    <row r="602" spans="1:17" x14ac:dyDescent="0.2">
      <c r="J602" s="24" t="s">
        <v>188</v>
      </c>
      <c r="K602" s="1" t="s">
        <v>333</v>
      </c>
      <c r="L602" s="16"/>
      <c r="M602" s="53"/>
      <c r="N602" s="53"/>
      <c r="P602" s="53"/>
      <c r="Q602" s="53"/>
    </row>
    <row r="603" spans="1:17" x14ac:dyDescent="0.2">
      <c r="J603" s="16"/>
      <c r="K603" s="16"/>
      <c r="L603" s="16"/>
      <c r="M603" s="53"/>
      <c r="N603" s="53"/>
      <c r="P603" s="53"/>
      <c r="Q603" s="53"/>
    </row>
    <row r="604" spans="1:17" x14ac:dyDescent="0.2">
      <c r="J604" s="16"/>
      <c r="K604" s="16"/>
      <c r="L604" s="16"/>
      <c r="M604" s="53"/>
      <c r="N604" s="53"/>
      <c r="P604" s="53"/>
      <c r="Q604" s="53"/>
    </row>
    <row r="605" spans="1:17" x14ac:dyDescent="0.2">
      <c r="J605" s="16"/>
      <c r="K605" s="16"/>
      <c r="L605" s="16"/>
      <c r="M605" s="53"/>
      <c r="N605" s="53"/>
      <c r="P605" s="53"/>
      <c r="Q605" s="53"/>
    </row>
    <row r="606" spans="1:17" x14ac:dyDescent="0.2">
      <c r="J606" s="16"/>
      <c r="K606" s="16"/>
      <c r="L606" s="16"/>
      <c r="M606" s="53"/>
      <c r="N606" s="53"/>
      <c r="P606" s="53"/>
    </row>
    <row r="607" spans="1:17" x14ac:dyDescent="0.2">
      <c r="J607" s="1" t="s">
        <v>190</v>
      </c>
      <c r="K607" s="23" t="s">
        <v>198</v>
      </c>
      <c r="L607" s="23" t="s">
        <v>217</v>
      </c>
      <c r="M607" s="53"/>
      <c r="N607" s="53"/>
      <c r="P607" s="53"/>
    </row>
    <row r="608" spans="1:17" x14ac:dyDescent="0.2">
      <c r="J608" s="58" t="s">
        <v>148</v>
      </c>
      <c r="K608" s="53">
        <v>11.7</v>
      </c>
      <c r="L608" s="53">
        <v>56.4</v>
      </c>
      <c r="M608" s="53"/>
      <c r="N608" s="53"/>
      <c r="P608" s="53"/>
    </row>
    <row r="609" spans="10:17" x14ac:dyDescent="0.2">
      <c r="J609" s="23" t="s">
        <v>208</v>
      </c>
      <c r="K609" s="53">
        <v>18</v>
      </c>
      <c r="L609" s="53">
        <v>33</v>
      </c>
      <c r="M609" s="53"/>
      <c r="N609" s="53"/>
      <c r="P609" s="53"/>
    </row>
    <row r="610" spans="10:17" x14ac:dyDescent="0.2">
      <c r="J610" s="23" t="s">
        <v>199</v>
      </c>
      <c r="K610" s="53">
        <v>16.7</v>
      </c>
      <c r="L610" s="53">
        <v>31.5</v>
      </c>
      <c r="M610" s="53"/>
      <c r="N610" s="53"/>
      <c r="P610" s="53"/>
    </row>
    <row r="611" spans="10:17" x14ac:dyDescent="0.2">
      <c r="J611" s="24"/>
      <c r="K611" s="53"/>
      <c r="L611" s="53"/>
      <c r="M611" s="53"/>
      <c r="N611" s="53"/>
      <c r="P611" s="53"/>
      <c r="Q611" s="53"/>
    </row>
    <row r="612" spans="10:17" x14ac:dyDescent="0.2">
      <c r="J612" s="24"/>
      <c r="K612" s="53"/>
      <c r="L612" s="53"/>
      <c r="M612" s="53"/>
      <c r="N612" s="53"/>
      <c r="P612" s="53"/>
      <c r="Q612" s="53"/>
    </row>
    <row r="613" spans="10:17" x14ac:dyDescent="0.2">
      <c r="J613" s="24"/>
      <c r="K613" s="53"/>
      <c r="L613" s="53"/>
      <c r="M613" s="53"/>
      <c r="N613" s="53"/>
      <c r="P613" s="53"/>
      <c r="Q613" s="53"/>
    </row>
    <row r="614" spans="10:17" x14ac:dyDescent="0.2">
      <c r="J614" s="16"/>
      <c r="K614" s="4"/>
      <c r="L614" s="4"/>
      <c r="M614" s="4"/>
      <c r="N614" s="4"/>
      <c r="O614" s="4"/>
      <c r="P614" s="4"/>
      <c r="Q614" s="4"/>
    </row>
    <row r="615" spans="10:17" x14ac:dyDescent="0.2">
      <c r="J615" s="1" t="s">
        <v>210</v>
      </c>
      <c r="K615" s="4"/>
      <c r="L615" s="4"/>
      <c r="M615" s="4"/>
      <c r="N615" s="4"/>
      <c r="O615" s="4"/>
    </row>
    <row r="616" spans="10:17" ht="25.5" customHeight="1" x14ac:dyDescent="0.2">
      <c r="J616" s="226" t="s">
        <v>221</v>
      </c>
      <c r="K616" s="226"/>
      <c r="L616" s="226"/>
      <c r="M616" s="226"/>
      <c r="N616" s="226"/>
      <c r="O616" s="226"/>
    </row>
    <row r="617" spans="10:17" x14ac:dyDescent="0.2">
      <c r="J617" s="1" t="s">
        <v>202</v>
      </c>
      <c r="K617" s="16"/>
      <c r="L617" s="16"/>
      <c r="M617" s="16"/>
      <c r="N617" s="16"/>
      <c r="O617" s="16"/>
    </row>
    <row r="618" spans="10:17" ht="11.25" customHeight="1" x14ac:dyDescent="0.2"/>
    <row r="619" spans="10:17" ht="12.75" customHeight="1" x14ac:dyDescent="0.2"/>
    <row r="620" spans="10:17" ht="12.75" customHeight="1" x14ac:dyDescent="0.2"/>
    <row r="621" spans="10:17" ht="12.75" customHeight="1" x14ac:dyDescent="0.2"/>
    <row r="622" spans="10:17" ht="12.75" customHeight="1" x14ac:dyDescent="0.2"/>
    <row r="623" spans="10:17" ht="12.75" customHeight="1" x14ac:dyDescent="0.2"/>
    <row r="624" spans="10:17" ht="12.75" customHeight="1" x14ac:dyDescent="0.2"/>
    <row r="625" spans="1:14" ht="20.45" customHeight="1" x14ac:dyDescent="0.25">
      <c r="J625" s="61" t="s">
        <v>334</v>
      </c>
    </row>
    <row r="626" spans="1:14" ht="12.75" customHeight="1" x14ac:dyDescent="0.2">
      <c r="J626" s="1" t="s">
        <v>184</v>
      </c>
      <c r="K626" s="5">
        <v>5.3</v>
      </c>
    </row>
    <row r="627" spans="1:14" ht="12.75" customHeight="1" x14ac:dyDescent="0.2">
      <c r="J627" s="1" t="s">
        <v>185</v>
      </c>
      <c r="K627" s="1" t="s">
        <v>335</v>
      </c>
    </row>
    <row r="628" spans="1:14" ht="15" customHeight="1" x14ac:dyDescent="0.25">
      <c r="A628" s="231"/>
      <c r="B628" s="232"/>
      <c r="C628" s="232"/>
      <c r="D628" s="232"/>
      <c r="E628" s="232"/>
      <c r="F628" s="232"/>
      <c r="G628" s="232"/>
      <c r="H628" s="232"/>
      <c r="I628" s="232"/>
      <c r="J628" s="1" t="s">
        <v>186</v>
      </c>
      <c r="K628" s="1" t="s">
        <v>336</v>
      </c>
    </row>
    <row r="629" spans="1:14" x14ac:dyDescent="0.2">
      <c r="J629" s="1" t="s">
        <v>188</v>
      </c>
      <c r="K629" s="1" t="s">
        <v>328</v>
      </c>
    </row>
    <row r="630" spans="1:14" x14ac:dyDescent="0.2">
      <c r="J630" s="16"/>
      <c r="K630" s="16"/>
    </row>
    <row r="631" spans="1:14" x14ac:dyDescent="0.2">
      <c r="J631" s="16"/>
      <c r="K631" s="16"/>
    </row>
    <row r="632" spans="1:14" ht="25.5" customHeight="1" x14ac:dyDescent="0.2">
      <c r="J632" s="1" t="s">
        <v>190</v>
      </c>
      <c r="K632" s="25" t="s">
        <v>328</v>
      </c>
      <c r="L632" s="23" t="s">
        <v>198</v>
      </c>
      <c r="M632" s="23" t="s">
        <v>217</v>
      </c>
    </row>
    <row r="633" spans="1:14" x14ac:dyDescent="0.2">
      <c r="J633" s="1" t="s">
        <v>337</v>
      </c>
      <c r="K633" s="27">
        <v>170</v>
      </c>
      <c r="L633" s="27">
        <v>70</v>
      </c>
      <c r="M633" s="27">
        <v>90</v>
      </c>
      <c r="N633" s="27"/>
    </row>
    <row r="634" spans="1:14" x14ac:dyDescent="0.2">
      <c r="J634" s="1" t="s">
        <v>338</v>
      </c>
      <c r="K634" s="27">
        <v>480</v>
      </c>
      <c r="L634" s="27">
        <v>410</v>
      </c>
      <c r="M634" s="27">
        <v>70</v>
      </c>
      <c r="N634" s="27"/>
    </row>
    <row r="635" spans="1:14" x14ac:dyDescent="0.2">
      <c r="J635" s="1" t="s">
        <v>339</v>
      </c>
      <c r="K635" s="27">
        <v>210</v>
      </c>
      <c r="L635" s="27">
        <v>200</v>
      </c>
      <c r="M635" s="27">
        <v>20</v>
      </c>
      <c r="N635" s="27"/>
    </row>
    <row r="636" spans="1:14" x14ac:dyDescent="0.2">
      <c r="J636" s="1" t="s">
        <v>340</v>
      </c>
      <c r="K636" s="27">
        <v>80</v>
      </c>
      <c r="L636" s="27">
        <v>70</v>
      </c>
      <c r="M636" s="27">
        <v>20</v>
      </c>
      <c r="N636" s="27"/>
    </row>
    <row r="637" spans="1:14" x14ac:dyDescent="0.2">
      <c r="J637" s="1" t="s">
        <v>341</v>
      </c>
      <c r="K637" s="27">
        <v>210</v>
      </c>
      <c r="L637" s="27">
        <v>160</v>
      </c>
      <c r="M637" s="27">
        <v>50</v>
      </c>
      <c r="N637" s="27"/>
    </row>
    <row r="638" spans="1:14" x14ac:dyDescent="0.2">
      <c r="J638" s="1" t="s">
        <v>147</v>
      </c>
      <c r="K638" s="27">
        <v>1140</v>
      </c>
      <c r="L638" s="27">
        <v>900</v>
      </c>
      <c r="M638" s="27">
        <v>250</v>
      </c>
      <c r="N638" s="27"/>
    </row>
    <row r="639" spans="1:14" ht="13.5" customHeight="1" x14ac:dyDescent="0.2">
      <c r="K639" s="27"/>
    </row>
    <row r="640" spans="1:14" ht="25.5" customHeight="1" x14ac:dyDescent="0.2">
      <c r="J640" s="24" t="s">
        <v>330</v>
      </c>
      <c r="K640" s="27">
        <v>380</v>
      </c>
      <c r="L640" s="27">
        <v>260</v>
      </c>
      <c r="M640" s="27">
        <v>120</v>
      </c>
      <c r="N640" s="27"/>
    </row>
    <row r="641" spans="1:16" ht="12.75" customHeight="1" x14ac:dyDescent="0.2">
      <c r="J641" s="16"/>
      <c r="K641" s="16"/>
      <c r="L641" s="16"/>
      <c r="M641" s="16"/>
      <c r="N641" s="16"/>
      <c r="O641" s="16"/>
      <c r="P641" s="16"/>
    </row>
    <row r="642" spans="1:16" ht="30" customHeight="1" x14ac:dyDescent="0.2">
      <c r="J642" s="226" t="s">
        <v>342</v>
      </c>
      <c r="K642" s="226"/>
      <c r="L642" s="226"/>
      <c r="M642" s="226"/>
      <c r="N642" s="226"/>
      <c r="O642" s="226"/>
      <c r="P642" s="226"/>
    </row>
    <row r="643" spans="1:16" ht="25.5" customHeight="1" x14ac:dyDescent="0.2">
      <c r="J643" s="226" t="s">
        <v>242</v>
      </c>
      <c r="K643" s="226"/>
      <c r="L643" s="226"/>
      <c r="M643" s="226"/>
      <c r="N643" s="226"/>
      <c r="O643" s="226"/>
      <c r="P643" s="4"/>
    </row>
    <row r="644" spans="1:16" ht="15" customHeight="1" x14ac:dyDescent="0.2">
      <c r="J644" s="4"/>
      <c r="K644" s="4"/>
      <c r="L644" s="4"/>
      <c r="M644" s="4"/>
      <c r="N644" s="4"/>
      <c r="O644" s="4"/>
      <c r="P644" s="4"/>
    </row>
    <row r="645" spans="1:16" ht="15" customHeight="1" x14ac:dyDescent="0.2">
      <c r="J645" s="4"/>
      <c r="K645" s="4"/>
      <c r="L645" s="4"/>
      <c r="M645" s="4"/>
      <c r="N645" s="4"/>
      <c r="O645" s="4"/>
      <c r="P645" s="4"/>
    </row>
    <row r="646" spans="1:16" ht="15" customHeight="1" x14ac:dyDescent="0.2"/>
    <row r="647" spans="1:16" ht="15" customHeight="1" x14ac:dyDescent="0.2">
      <c r="J647" s="16"/>
      <c r="K647" s="16"/>
    </row>
    <row r="648" spans="1:16" ht="15" customHeight="1" x14ac:dyDescent="0.25">
      <c r="A648" s="231"/>
      <c r="B648" s="232"/>
      <c r="C648" s="232"/>
      <c r="D648" s="232"/>
      <c r="E648" s="232"/>
      <c r="F648" s="232"/>
      <c r="G648" s="232"/>
      <c r="H648" s="232"/>
      <c r="I648" s="232"/>
      <c r="J648" s="61" t="s">
        <v>343</v>
      </c>
    </row>
    <row r="649" spans="1:16" x14ac:dyDescent="0.2">
      <c r="J649" s="1" t="s">
        <v>184</v>
      </c>
      <c r="K649" s="5">
        <v>5.4</v>
      </c>
    </row>
    <row r="650" spans="1:16" x14ac:dyDescent="0.2">
      <c r="J650" s="1" t="s">
        <v>185</v>
      </c>
      <c r="K650" s="1" t="s">
        <v>344</v>
      </c>
    </row>
    <row r="651" spans="1:16" x14ac:dyDescent="0.2">
      <c r="J651" s="1" t="s">
        <v>186</v>
      </c>
      <c r="K651" s="1" t="s">
        <v>336</v>
      </c>
    </row>
    <row r="652" spans="1:16" x14ac:dyDescent="0.2">
      <c r="J652" s="1" t="s">
        <v>188</v>
      </c>
      <c r="K652" s="1" t="s">
        <v>333</v>
      </c>
      <c r="L652" s="16"/>
      <c r="M652" s="16"/>
    </row>
    <row r="653" spans="1:16" x14ac:dyDescent="0.2">
      <c r="J653" s="16"/>
      <c r="K653" s="16"/>
      <c r="L653" s="16"/>
      <c r="M653" s="16"/>
      <c r="N653" s="53"/>
    </row>
    <row r="654" spans="1:16" x14ac:dyDescent="0.2">
      <c r="J654" s="16"/>
      <c r="K654" s="16"/>
      <c r="L654" s="16"/>
      <c r="M654" s="16"/>
      <c r="N654" s="53"/>
    </row>
    <row r="655" spans="1:16" x14ac:dyDescent="0.2">
      <c r="J655" s="16"/>
      <c r="K655" s="16"/>
      <c r="L655" s="16"/>
      <c r="M655" s="16"/>
      <c r="N655" s="53"/>
    </row>
    <row r="656" spans="1:16" x14ac:dyDescent="0.2">
      <c r="J656" s="1" t="s">
        <v>190</v>
      </c>
      <c r="K656" s="23" t="s">
        <v>333</v>
      </c>
      <c r="L656" s="23" t="s">
        <v>198</v>
      </c>
      <c r="M656" s="23" t="s">
        <v>200</v>
      </c>
      <c r="N656" s="53"/>
    </row>
    <row r="657" spans="10:17" x14ac:dyDescent="0.2">
      <c r="J657" s="1" t="s">
        <v>337</v>
      </c>
      <c r="K657" s="53">
        <v>28</v>
      </c>
      <c r="L657" s="53">
        <v>1.4</v>
      </c>
      <c r="M657" s="53">
        <v>26.6</v>
      </c>
      <c r="N657" s="53"/>
    </row>
    <row r="658" spans="10:17" x14ac:dyDescent="0.2">
      <c r="J658" s="1" t="s">
        <v>338</v>
      </c>
      <c r="K658" s="53">
        <v>4.7</v>
      </c>
      <c r="L658" s="53">
        <v>2.5</v>
      </c>
      <c r="M658" s="53">
        <v>2.2999999999999998</v>
      </c>
      <c r="N658" s="53"/>
    </row>
    <row r="659" spans="10:17" ht="12.75" customHeight="1" x14ac:dyDescent="0.2">
      <c r="J659" s="1" t="s">
        <v>339</v>
      </c>
      <c r="K659" s="53">
        <v>4.2</v>
      </c>
      <c r="L659" s="53">
        <v>3.5</v>
      </c>
      <c r="M659" s="53">
        <v>0.6</v>
      </c>
      <c r="N659" s="16"/>
      <c r="O659" s="16"/>
      <c r="P659" s="16"/>
      <c r="Q659" s="59"/>
    </row>
    <row r="660" spans="10:17" ht="14.25" customHeight="1" x14ac:dyDescent="0.2">
      <c r="J660" s="1" t="s">
        <v>340</v>
      </c>
      <c r="K660" s="53">
        <v>6</v>
      </c>
      <c r="L660" s="53">
        <v>5.6</v>
      </c>
      <c r="M660" s="53">
        <v>0.4</v>
      </c>
      <c r="N660" s="16"/>
      <c r="O660" s="16"/>
      <c r="P660" s="16"/>
    </row>
    <row r="661" spans="10:17" ht="14.25" customHeight="1" x14ac:dyDescent="0.2">
      <c r="J661" s="1" t="s">
        <v>341</v>
      </c>
      <c r="K661" s="53">
        <v>5.4</v>
      </c>
      <c r="L661" s="53">
        <v>3.8</v>
      </c>
      <c r="M661" s="53">
        <v>1.7</v>
      </c>
    </row>
    <row r="662" spans="10:17" ht="14.25" customHeight="1" x14ac:dyDescent="0.2">
      <c r="J662" s="1" t="s">
        <v>147</v>
      </c>
      <c r="K662" s="53">
        <v>48.3</v>
      </c>
      <c r="L662" s="53">
        <v>16.7</v>
      </c>
      <c r="M662" s="53">
        <v>31.5</v>
      </c>
    </row>
    <row r="663" spans="10:17" ht="14.25" customHeight="1" x14ac:dyDescent="0.2"/>
    <row r="664" spans="10:17" ht="14.25" customHeight="1" x14ac:dyDescent="0.2">
      <c r="J664" s="62"/>
    </row>
    <row r="665" spans="10:17" ht="14.25" customHeight="1" x14ac:dyDescent="0.2">
      <c r="J665" s="16"/>
      <c r="K665" s="16"/>
      <c r="L665" s="16"/>
      <c r="M665" s="16"/>
      <c r="N665" s="16"/>
      <c r="O665" s="16"/>
      <c r="P665" s="16"/>
      <c r="Q665" s="16"/>
    </row>
    <row r="666" spans="10:17" ht="12.75" customHeight="1" x14ac:dyDescent="0.2">
      <c r="J666" s="16"/>
      <c r="K666" s="16"/>
      <c r="L666" s="16"/>
      <c r="M666" s="16"/>
      <c r="N666" s="16"/>
      <c r="O666" s="16"/>
      <c r="P666" s="16"/>
      <c r="Q666" s="16"/>
    </row>
    <row r="667" spans="10:17" ht="34.5" customHeight="1" x14ac:dyDescent="0.2">
      <c r="J667" s="226" t="s">
        <v>342</v>
      </c>
      <c r="K667" s="226"/>
      <c r="L667" s="226"/>
      <c r="M667" s="226"/>
      <c r="N667" s="226"/>
      <c r="O667" s="226"/>
      <c r="P667" s="226"/>
      <c r="Q667" s="16"/>
    </row>
    <row r="668" spans="10:17" ht="25.5" customHeight="1" x14ac:dyDescent="0.2">
      <c r="J668" s="226" t="s">
        <v>242</v>
      </c>
      <c r="K668" s="226"/>
      <c r="L668" s="226"/>
      <c r="M668" s="226"/>
      <c r="N668" s="226"/>
      <c r="O668" s="226"/>
      <c r="P668" s="4"/>
      <c r="Q668" s="16"/>
    </row>
    <row r="669" spans="10:17" ht="14.25" customHeight="1" x14ac:dyDescent="0.2">
      <c r="J669" s="1" t="s">
        <v>202</v>
      </c>
      <c r="Q669" s="16"/>
    </row>
    <row r="670" spans="10:17" ht="14.25" customHeight="1" x14ac:dyDescent="0.2">
      <c r="J670" s="16"/>
      <c r="K670" s="16"/>
      <c r="L670" s="16"/>
      <c r="M670" s="16"/>
      <c r="N670" s="16"/>
      <c r="O670" s="16"/>
      <c r="P670" s="16"/>
      <c r="Q670" s="16"/>
    </row>
    <row r="671" spans="10:17" ht="14.25" customHeight="1" x14ac:dyDescent="0.2">
      <c r="J671" s="16"/>
      <c r="K671" s="16"/>
      <c r="L671" s="16"/>
      <c r="M671" s="16"/>
      <c r="N671" s="16"/>
      <c r="O671" s="16"/>
      <c r="P671" s="16"/>
      <c r="Q671" s="16"/>
    </row>
    <row r="672" spans="10:17" ht="14.25" customHeight="1" x14ac:dyDescent="0.2">
      <c r="J672" s="16"/>
      <c r="K672" s="16"/>
      <c r="L672" s="16"/>
      <c r="M672" s="16"/>
      <c r="N672" s="16"/>
      <c r="O672" s="16"/>
      <c r="P672" s="16"/>
      <c r="Q672" s="16"/>
    </row>
    <row r="673" spans="1:17" ht="14.25" customHeight="1" x14ac:dyDescent="0.2">
      <c r="J673" s="16"/>
      <c r="K673" s="16"/>
      <c r="L673" s="16"/>
      <c r="M673" s="16"/>
      <c r="N673" s="16"/>
      <c r="O673" s="16"/>
      <c r="P673" s="16"/>
      <c r="Q673" s="16"/>
    </row>
    <row r="674" spans="1:17" ht="14.25" customHeight="1" x14ac:dyDescent="0.2">
      <c r="J674" s="16"/>
      <c r="K674" s="16"/>
      <c r="L674" s="16"/>
      <c r="M674" s="16"/>
      <c r="N674" s="16"/>
      <c r="O674" s="16"/>
      <c r="P674" s="16"/>
      <c r="Q674" s="16"/>
    </row>
    <row r="675" spans="1:17" ht="12.75" customHeight="1" x14ac:dyDescent="0.25">
      <c r="J675" s="61" t="s">
        <v>345</v>
      </c>
      <c r="L675" s="16"/>
      <c r="M675" s="16"/>
      <c r="N675" s="63"/>
    </row>
    <row r="676" spans="1:17" ht="12.75" customHeight="1" x14ac:dyDescent="0.25">
      <c r="A676" s="231"/>
      <c r="B676" s="231"/>
      <c r="C676" s="231"/>
      <c r="D676" s="231"/>
      <c r="E676" s="231"/>
      <c r="F676" s="231"/>
      <c r="G676" s="231"/>
      <c r="H676" s="231"/>
      <c r="I676" s="231"/>
      <c r="J676" s="15" t="s">
        <v>184</v>
      </c>
      <c r="K676" s="13">
        <v>6.1</v>
      </c>
      <c r="L676" s="16"/>
      <c r="M676" s="16"/>
      <c r="N676" s="5"/>
    </row>
    <row r="677" spans="1:17" ht="12.75" customHeight="1" x14ac:dyDescent="0.2">
      <c r="J677" s="15" t="s">
        <v>185</v>
      </c>
      <c r="K677" s="15" t="s">
        <v>346</v>
      </c>
      <c r="L677" s="16"/>
      <c r="M677" s="16"/>
      <c r="N677" s="16"/>
      <c r="O677" s="16"/>
      <c r="P677" s="16"/>
      <c r="Q677" s="16"/>
    </row>
    <row r="678" spans="1:17" ht="12.75" customHeight="1" x14ac:dyDescent="0.2">
      <c r="J678" s="15" t="s">
        <v>186</v>
      </c>
      <c r="K678" s="15" t="s">
        <v>327</v>
      </c>
    </row>
    <row r="679" spans="1:17" ht="12.75" customHeight="1" x14ac:dyDescent="0.2">
      <c r="J679" s="15" t="s">
        <v>347</v>
      </c>
      <c r="K679" s="15" t="s">
        <v>348</v>
      </c>
      <c r="L679" s="13"/>
      <c r="M679" s="13"/>
      <c r="N679" s="13"/>
      <c r="O679" s="15"/>
      <c r="P679" s="15"/>
      <c r="Q679" s="15"/>
    </row>
    <row r="680" spans="1:17" ht="12.75" customHeight="1" x14ac:dyDescent="0.2">
      <c r="J680" s="15" t="s">
        <v>349</v>
      </c>
      <c r="K680" s="15" t="s">
        <v>350</v>
      </c>
      <c r="L680" s="13"/>
      <c r="M680" s="13"/>
      <c r="N680" s="13"/>
      <c r="O680" s="15"/>
      <c r="P680" s="15"/>
      <c r="Q680" s="15"/>
    </row>
    <row r="681" spans="1:17" ht="12.75" customHeight="1" x14ac:dyDescent="0.2">
      <c r="J681" s="16"/>
      <c r="K681" s="16"/>
      <c r="L681" s="13"/>
      <c r="M681" s="13"/>
      <c r="N681" s="13"/>
      <c r="O681" s="15"/>
      <c r="P681" s="15"/>
      <c r="Q681" s="15"/>
    </row>
    <row r="682" spans="1:17" ht="12.75" customHeight="1" x14ac:dyDescent="0.2">
      <c r="J682" s="16"/>
      <c r="K682" s="16"/>
      <c r="L682" s="13"/>
      <c r="M682" s="13"/>
      <c r="N682" s="13"/>
      <c r="O682" s="15"/>
      <c r="P682" s="15"/>
      <c r="Q682" s="15"/>
    </row>
    <row r="683" spans="1:17" ht="12.75" customHeight="1" x14ac:dyDescent="0.2">
      <c r="J683" s="16"/>
      <c r="K683" s="16"/>
      <c r="L683" s="13"/>
      <c r="M683" s="13"/>
      <c r="N683" s="13"/>
      <c r="O683" s="15"/>
      <c r="P683" s="15"/>
      <c r="Q683" s="15"/>
    </row>
    <row r="684" spans="1:17" ht="25.5" customHeight="1" x14ac:dyDescent="0.2">
      <c r="J684" s="15" t="s">
        <v>190</v>
      </c>
      <c r="K684" s="22" t="s">
        <v>348</v>
      </c>
      <c r="L684" s="64" t="s">
        <v>350</v>
      </c>
      <c r="M684" s="15"/>
      <c r="N684" s="15"/>
      <c r="O684" s="15"/>
      <c r="P684" s="15"/>
      <c r="Q684" s="15"/>
    </row>
    <row r="685" spans="1:17" ht="12.75" customHeight="1" x14ac:dyDescent="0.2">
      <c r="J685" s="32" t="s">
        <v>148</v>
      </c>
      <c r="K685" s="65">
        <v>1860</v>
      </c>
      <c r="L685" s="66">
        <v>14</v>
      </c>
      <c r="M685" s="67"/>
      <c r="N685" s="67"/>
      <c r="O685" s="15"/>
      <c r="P685" s="15"/>
      <c r="Q685" s="15"/>
    </row>
    <row r="686" spans="1:17" ht="12.75" customHeight="1" x14ac:dyDescent="0.2">
      <c r="J686" s="5" t="s">
        <v>146</v>
      </c>
      <c r="K686" s="65">
        <v>1530</v>
      </c>
      <c r="L686" s="66">
        <v>12.7</v>
      </c>
      <c r="M686" s="67"/>
      <c r="N686" s="67"/>
      <c r="O686" s="15"/>
      <c r="P686" s="15"/>
      <c r="Q686" s="15"/>
    </row>
    <row r="687" spans="1:17" ht="12.75" customHeight="1" x14ac:dyDescent="0.2">
      <c r="J687" s="5" t="s">
        <v>145</v>
      </c>
      <c r="K687" s="65">
        <v>870</v>
      </c>
      <c r="L687" s="66">
        <v>9.3000000000000007</v>
      </c>
      <c r="M687" s="67"/>
      <c r="N687" s="67"/>
      <c r="O687" s="15"/>
      <c r="P687" s="15"/>
      <c r="Q687" s="15"/>
    </row>
    <row r="688" spans="1:17" ht="12.75" customHeight="1" x14ac:dyDescent="0.2">
      <c r="J688" s="68"/>
      <c r="K688" s="69"/>
      <c r="L688" s="30"/>
      <c r="M688" s="70"/>
      <c r="N688" s="70"/>
      <c r="O688" s="16"/>
      <c r="P688" s="16"/>
      <c r="Q688" s="16"/>
    </row>
    <row r="689" spans="10:17" ht="12.75" customHeight="1" x14ac:dyDescent="0.2">
      <c r="J689" s="68" t="s">
        <v>192</v>
      </c>
      <c r="K689" s="69" t="s">
        <v>192</v>
      </c>
      <c r="L689" s="30" t="s">
        <v>192</v>
      </c>
      <c r="M689" s="70"/>
      <c r="N689" s="70"/>
      <c r="O689" s="16"/>
      <c r="P689" s="16"/>
      <c r="Q689" s="16"/>
    </row>
    <row r="690" spans="10:17" ht="12.75" customHeight="1" x14ac:dyDescent="0.2">
      <c r="J690" s="68" t="s">
        <v>192</v>
      </c>
      <c r="K690" s="69" t="s">
        <v>192</v>
      </c>
      <c r="L690" s="30" t="s">
        <v>192</v>
      </c>
      <c r="M690" s="70"/>
      <c r="N690" s="70"/>
      <c r="O690" s="16"/>
      <c r="P690" s="16"/>
      <c r="Q690" s="16"/>
    </row>
    <row r="691" spans="10:17" ht="12.75" customHeight="1" x14ac:dyDescent="0.2">
      <c r="J691" s="68" t="s">
        <v>192</v>
      </c>
      <c r="K691" s="69" t="s">
        <v>192</v>
      </c>
      <c r="L691" s="30" t="s">
        <v>192</v>
      </c>
      <c r="M691" s="70"/>
      <c r="N691" s="70"/>
      <c r="O691" s="16"/>
      <c r="P691" s="16"/>
      <c r="Q691" s="16"/>
    </row>
    <row r="692" spans="10:17" ht="12.75" customHeight="1" x14ac:dyDescent="0.2">
      <c r="J692" s="71" t="s">
        <v>192</v>
      </c>
      <c r="K692" s="72" t="s">
        <v>192</v>
      </c>
      <c r="L692" s="30" t="s">
        <v>192</v>
      </c>
      <c r="M692" s="70"/>
      <c r="N692" s="70"/>
      <c r="O692" s="16"/>
      <c r="P692" s="16"/>
      <c r="Q692" s="16"/>
    </row>
    <row r="693" spans="10:17" ht="12.75" customHeight="1" x14ac:dyDescent="0.2">
      <c r="J693" s="15"/>
      <c r="K693" s="72"/>
      <c r="L693" s="30"/>
      <c r="M693" s="70"/>
      <c r="N693" s="70"/>
      <c r="O693" s="16"/>
      <c r="P693" s="16"/>
      <c r="Q693" s="16"/>
    </row>
    <row r="694" spans="10:17" ht="12.75" customHeight="1" x14ac:dyDescent="0.2">
      <c r="J694" s="15" t="s">
        <v>202</v>
      </c>
      <c r="K694" s="72"/>
      <c r="L694" s="30"/>
      <c r="M694" s="70"/>
      <c r="N694" s="70"/>
      <c r="O694" s="16"/>
      <c r="P694" s="16"/>
      <c r="Q694" s="16"/>
    </row>
    <row r="695" spans="10:17" ht="12.75" customHeight="1" x14ac:dyDescent="0.2">
      <c r="J695" s="15"/>
      <c r="K695" s="73"/>
      <c r="L695" s="30"/>
      <c r="M695" s="70"/>
      <c r="N695" s="70"/>
      <c r="O695" s="16"/>
      <c r="P695" s="16"/>
      <c r="Q695" s="16"/>
    </row>
    <row r="696" spans="10:17" ht="12.75" customHeight="1" x14ac:dyDescent="0.2"/>
    <row r="697" spans="10:17" ht="12.75" customHeight="1" x14ac:dyDescent="0.2">
      <c r="J697" s="62"/>
    </row>
    <row r="698" spans="10:17" x14ac:dyDescent="0.2">
      <c r="J698" s="16"/>
      <c r="K698" s="16"/>
      <c r="L698" s="16"/>
      <c r="M698" s="16"/>
      <c r="N698" s="5"/>
    </row>
    <row r="699" spans="10:17" x14ac:dyDescent="0.2">
      <c r="J699" s="16"/>
      <c r="K699" s="16"/>
      <c r="L699" s="16"/>
      <c r="M699" s="16"/>
      <c r="N699" s="5"/>
    </row>
    <row r="700" spans="10:17" ht="15.75" x14ac:dyDescent="0.25">
      <c r="J700" s="61" t="s">
        <v>351</v>
      </c>
      <c r="K700" s="63"/>
      <c r="L700" s="5"/>
      <c r="M700" s="63"/>
      <c r="N700" s="5"/>
    </row>
    <row r="701" spans="10:17" x14ac:dyDescent="0.2">
      <c r="J701" s="1" t="s">
        <v>184</v>
      </c>
      <c r="K701" s="5">
        <v>6.2</v>
      </c>
      <c r="L701" s="5"/>
      <c r="M701" s="5"/>
      <c r="N701" s="5"/>
    </row>
    <row r="702" spans="10:17" x14ac:dyDescent="0.2">
      <c r="J702" s="1" t="s">
        <v>185</v>
      </c>
      <c r="K702" s="1" t="s">
        <v>103</v>
      </c>
      <c r="L702" s="5"/>
      <c r="M702" s="5"/>
    </row>
    <row r="703" spans="10:17" x14ac:dyDescent="0.2">
      <c r="J703" s="1" t="s">
        <v>186</v>
      </c>
      <c r="K703" s="1" t="s">
        <v>352</v>
      </c>
      <c r="L703" s="5"/>
      <c r="M703" s="5"/>
      <c r="N703" s="21"/>
    </row>
    <row r="704" spans="10:17" x14ac:dyDescent="0.2">
      <c r="J704" s="1" t="s">
        <v>347</v>
      </c>
      <c r="K704" s="1" t="s">
        <v>353</v>
      </c>
      <c r="L704" s="5"/>
      <c r="M704" s="5"/>
      <c r="N704" s="21"/>
    </row>
    <row r="705" spans="3:17" x14ac:dyDescent="0.2">
      <c r="J705" s="1" t="s">
        <v>349</v>
      </c>
      <c r="K705" s="1" t="s">
        <v>354</v>
      </c>
      <c r="L705" s="5"/>
      <c r="M705" s="5"/>
      <c r="N705" s="21"/>
    </row>
    <row r="706" spans="3:17" x14ac:dyDescent="0.2">
      <c r="J706" s="16"/>
      <c r="K706" s="16"/>
      <c r="L706" s="16"/>
      <c r="N706" s="21"/>
      <c r="Q706" s="5"/>
    </row>
    <row r="707" spans="3:17" ht="25.5" x14ac:dyDescent="0.2">
      <c r="J707" s="1" t="s">
        <v>190</v>
      </c>
      <c r="K707" s="25" t="s">
        <v>353</v>
      </c>
      <c r="L707" s="25" t="s">
        <v>354</v>
      </c>
      <c r="M707" s="21"/>
      <c r="N707" s="21"/>
      <c r="Q707" s="5"/>
    </row>
    <row r="708" spans="3:17" x14ac:dyDescent="0.2">
      <c r="J708" s="58" t="s">
        <v>148</v>
      </c>
      <c r="K708" s="74">
        <v>650</v>
      </c>
      <c r="L708" s="75">
        <v>5.0999999999999996</v>
      </c>
      <c r="M708" s="21"/>
      <c r="N708" s="63"/>
      <c r="Q708" s="5"/>
    </row>
    <row r="709" spans="3:17" x14ac:dyDescent="0.2">
      <c r="J709" s="23" t="s">
        <v>146</v>
      </c>
      <c r="K709" s="74">
        <v>1450</v>
      </c>
      <c r="L709" s="75">
        <v>11.1</v>
      </c>
      <c r="M709" s="21"/>
      <c r="N709" s="63"/>
      <c r="Q709" s="5"/>
    </row>
    <row r="710" spans="3:17" ht="12.75" customHeight="1" x14ac:dyDescent="0.2">
      <c r="J710" s="23" t="s">
        <v>145</v>
      </c>
      <c r="K710" s="74">
        <v>1610</v>
      </c>
      <c r="L710" s="75">
        <v>14.3</v>
      </c>
      <c r="M710" s="21"/>
      <c r="N710" s="63"/>
      <c r="Q710" s="5"/>
    </row>
    <row r="711" spans="3:17" ht="12.75" customHeight="1" x14ac:dyDescent="0.2">
      <c r="J711" s="23" t="s">
        <v>355</v>
      </c>
      <c r="K711" s="74">
        <v>560</v>
      </c>
      <c r="L711" s="75">
        <v>5.7</v>
      </c>
      <c r="M711" s="21"/>
      <c r="N711" s="63"/>
      <c r="Q711" s="5"/>
    </row>
    <row r="712" spans="3:17" ht="12.75" customHeight="1" x14ac:dyDescent="0.2">
      <c r="K712" s="76"/>
      <c r="L712" s="21"/>
      <c r="M712" s="63"/>
      <c r="N712" s="63"/>
    </row>
    <row r="713" spans="3:17" ht="12.75" customHeight="1" x14ac:dyDescent="0.2">
      <c r="J713" s="28"/>
      <c r="K713" s="76"/>
      <c r="L713" s="21"/>
      <c r="M713" s="63"/>
      <c r="N713" s="63"/>
    </row>
    <row r="714" spans="3:17" ht="12.75" customHeight="1" x14ac:dyDescent="0.2">
      <c r="C714" s="28"/>
      <c r="J714" s="15"/>
      <c r="K714" s="15"/>
      <c r="L714" s="15"/>
      <c r="M714" s="15"/>
      <c r="N714" s="15"/>
      <c r="O714" s="15"/>
      <c r="P714" s="15"/>
      <c r="Q714" s="15"/>
    </row>
    <row r="715" spans="3:17" ht="12.75" customHeight="1" x14ac:dyDescent="0.2"/>
    <row r="716" spans="3:17" ht="12.75" customHeight="1" x14ac:dyDescent="0.2">
      <c r="K716" s="27"/>
      <c r="L716" s="27"/>
      <c r="M716" s="27"/>
      <c r="N716" s="27"/>
      <c r="Q716" s="27"/>
    </row>
    <row r="717" spans="3:17" ht="12.75" customHeight="1" x14ac:dyDescent="0.2">
      <c r="K717" s="42"/>
    </row>
    <row r="718" spans="3:17" x14ac:dyDescent="0.2">
      <c r="J718" s="16"/>
      <c r="K718" s="16"/>
      <c r="L718" s="16"/>
      <c r="M718" s="16"/>
      <c r="N718" s="16"/>
      <c r="O718" s="16"/>
      <c r="P718" s="16"/>
      <c r="Q718" s="16"/>
    </row>
    <row r="719" spans="3:17" x14ac:dyDescent="0.2">
      <c r="J719" s="16"/>
      <c r="K719" s="16"/>
      <c r="L719" s="16"/>
      <c r="M719" s="16"/>
      <c r="N719" s="16"/>
      <c r="O719" s="16"/>
      <c r="P719" s="16"/>
      <c r="Q719" s="16"/>
    </row>
    <row r="720" spans="3:17" x14ac:dyDescent="0.2">
      <c r="J720" s="16"/>
      <c r="K720" s="16"/>
      <c r="L720" s="16"/>
      <c r="M720" s="16"/>
      <c r="N720" s="16"/>
      <c r="O720" s="16"/>
      <c r="P720" s="16"/>
      <c r="Q720" s="16"/>
    </row>
    <row r="721" spans="1:17" x14ac:dyDescent="0.2">
      <c r="J721" s="16"/>
      <c r="K721" s="16"/>
      <c r="L721" s="16"/>
      <c r="M721" s="16"/>
      <c r="N721" s="16"/>
      <c r="O721" s="16"/>
      <c r="P721" s="16"/>
      <c r="Q721" s="16"/>
    </row>
    <row r="722" spans="1:17" x14ac:dyDescent="0.2">
      <c r="J722" s="16"/>
      <c r="K722" s="16"/>
      <c r="L722" s="16"/>
      <c r="M722" s="16"/>
      <c r="N722" s="16"/>
      <c r="O722" s="16"/>
      <c r="P722" s="16"/>
      <c r="Q722" s="16"/>
    </row>
    <row r="723" spans="1:17" x14ac:dyDescent="0.2">
      <c r="J723" s="16"/>
      <c r="K723" s="16"/>
      <c r="L723" s="16"/>
      <c r="M723" s="16"/>
      <c r="N723" s="16"/>
      <c r="O723" s="16"/>
      <c r="P723" s="16"/>
      <c r="Q723" s="16"/>
    </row>
    <row r="724" spans="1:17" ht="15.75" x14ac:dyDescent="0.25">
      <c r="J724" s="14" t="s">
        <v>356</v>
      </c>
      <c r="K724" s="63"/>
      <c r="L724" s="16"/>
      <c r="M724" s="16"/>
      <c r="N724" s="16"/>
      <c r="O724" s="16"/>
      <c r="P724" s="16"/>
      <c r="Q724" s="16"/>
    </row>
    <row r="725" spans="1:17" x14ac:dyDescent="0.2">
      <c r="J725" s="1" t="s">
        <v>184</v>
      </c>
      <c r="K725" s="5">
        <v>7.1</v>
      </c>
      <c r="L725" s="16"/>
      <c r="M725" s="16"/>
      <c r="N725" s="16"/>
      <c r="O725" s="16"/>
      <c r="P725" s="16"/>
      <c r="Q725" s="16"/>
    </row>
    <row r="726" spans="1:17" x14ac:dyDescent="0.2">
      <c r="J726" s="1" t="s">
        <v>185</v>
      </c>
      <c r="K726" s="1" t="s">
        <v>357</v>
      </c>
      <c r="L726" s="16"/>
      <c r="M726" s="16"/>
      <c r="N726" s="16"/>
      <c r="O726" s="16"/>
      <c r="P726" s="16"/>
      <c r="Q726" s="16"/>
    </row>
    <row r="727" spans="1:17" ht="12.75" customHeight="1" x14ac:dyDescent="0.2">
      <c r="J727" s="1" t="s">
        <v>186</v>
      </c>
      <c r="K727" s="1" t="s">
        <v>251</v>
      </c>
      <c r="L727" s="5"/>
      <c r="M727" s="63"/>
      <c r="N727" s="63"/>
    </row>
    <row r="728" spans="1:17" ht="12.75" customHeight="1" x14ac:dyDescent="0.25">
      <c r="A728" s="231"/>
      <c r="B728" s="231"/>
      <c r="C728" s="231"/>
      <c r="D728" s="231"/>
      <c r="E728" s="231"/>
      <c r="F728" s="231"/>
      <c r="G728" s="231"/>
      <c r="H728" s="231"/>
      <c r="I728" s="231"/>
      <c r="J728" s="1" t="s">
        <v>188</v>
      </c>
      <c r="K728" s="1" t="s">
        <v>358</v>
      </c>
    </row>
    <row r="729" spans="1:17" ht="12.75" customHeight="1" x14ac:dyDescent="0.2">
      <c r="J729" s="16"/>
      <c r="K729" s="16"/>
    </row>
    <row r="730" spans="1:17" ht="12.75" customHeight="1" x14ac:dyDescent="0.2">
      <c r="J730" s="16"/>
      <c r="K730" s="16"/>
    </row>
    <row r="731" spans="1:17" ht="12.75" customHeight="1" x14ac:dyDescent="0.2">
      <c r="J731" s="1" t="s">
        <v>190</v>
      </c>
      <c r="K731" s="1" t="s">
        <v>358</v>
      </c>
    </row>
    <row r="732" spans="1:17" ht="12.75" customHeight="1" x14ac:dyDescent="0.2">
      <c r="K732" s="23" t="s">
        <v>148</v>
      </c>
      <c r="L732" s="23" t="s">
        <v>146</v>
      </c>
      <c r="M732" s="23" t="s">
        <v>145</v>
      </c>
      <c r="N732" s="23" t="s">
        <v>168</v>
      </c>
    </row>
    <row r="733" spans="1:17" ht="12.75" customHeight="1" x14ac:dyDescent="0.2">
      <c r="J733" s="1" t="s">
        <v>169</v>
      </c>
      <c r="K733" s="42">
        <v>6.1</v>
      </c>
      <c r="L733" s="42">
        <v>16.899999999999999</v>
      </c>
      <c r="M733" s="42">
        <v>9.4</v>
      </c>
      <c r="N733" s="42">
        <v>40.9</v>
      </c>
    </row>
    <row r="734" spans="1:17" ht="12.75" customHeight="1" x14ac:dyDescent="0.2">
      <c r="J734" s="1" t="s">
        <v>170</v>
      </c>
      <c r="K734" s="42">
        <v>17</v>
      </c>
      <c r="L734" s="42">
        <v>16</v>
      </c>
      <c r="M734" s="42">
        <v>9.1</v>
      </c>
      <c r="N734" s="42">
        <v>22.3</v>
      </c>
    </row>
    <row r="735" spans="1:17" ht="12.75" customHeight="1" x14ac:dyDescent="0.2">
      <c r="J735" s="1" t="s">
        <v>171</v>
      </c>
      <c r="K735" s="42">
        <v>15.5</v>
      </c>
      <c r="L735" s="42">
        <v>14.9</v>
      </c>
      <c r="M735" s="42">
        <v>8.5</v>
      </c>
      <c r="N735" s="42"/>
    </row>
    <row r="736" spans="1:17" ht="12.75" customHeight="1" x14ac:dyDescent="0.2">
      <c r="J736" s="1" t="s">
        <v>172</v>
      </c>
      <c r="K736" s="42">
        <v>20.5</v>
      </c>
      <c r="L736" s="42">
        <v>20.100000000000001</v>
      </c>
      <c r="M736" s="42">
        <v>10.9</v>
      </c>
      <c r="N736" s="42"/>
    </row>
    <row r="737" spans="10:17" ht="12.75" customHeight="1" x14ac:dyDescent="0.2">
      <c r="J737" s="1" t="s">
        <v>173</v>
      </c>
      <c r="K737" s="42">
        <v>23.6</v>
      </c>
      <c r="L737" s="42">
        <v>21.5</v>
      </c>
      <c r="M737" s="42">
        <v>12.1</v>
      </c>
      <c r="N737" s="42"/>
    </row>
    <row r="738" spans="10:17" ht="12.75" customHeight="1" x14ac:dyDescent="0.2">
      <c r="J738" s="1" t="s">
        <v>174</v>
      </c>
      <c r="K738" s="42">
        <v>18.600000000000001</v>
      </c>
      <c r="L738" s="42">
        <v>18.8</v>
      </c>
      <c r="M738" s="42">
        <v>14.5</v>
      </c>
      <c r="N738" s="42"/>
    </row>
    <row r="739" spans="10:17" ht="12.75" customHeight="1" x14ac:dyDescent="0.2">
      <c r="J739" s="1" t="s">
        <v>175</v>
      </c>
      <c r="K739" s="42">
        <v>21.7</v>
      </c>
      <c r="L739" s="42">
        <v>23.6</v>
      </c>
      <c r="M739" s="42">
        <v>17.600000000000001</v>
      </c>
      <c r="N739" s="42"/>
    </row>
    <row r="740" spans="10:17" ht="12.75" customHeight="1" x14ac:dyDescent="0.2">
      <c r="J740" s="1" t="s">
        <v>176</v>
      </c>
      <c r="K740" s="42">
        <v>22</v>
      </c>
      <c r="L740" s="42">
        <v>18</v>
      </c>
      <c r="M740" s="42">
        <v>23</v>
      </c>
      <c r="N740" s="42"/>
    </row>
    <row r="741" spans="10:17" ht="12.75" customHeight="1" x14ac:dyDescent="0.2">
      <c r="J741" s="1" t="s">
        <v>177</v>
      </c>
      <c r="K741" s="42">
        <v>22.1</v>
      </c>
      <c r="L741" s="42">
        <v>30.5</v>
      </c>
      <c r="M741" s="42">
        <v>29.6</v>
      </c>
      <c r="N741" s="42"/>
    </row>
    <row r="742" spans="10:17" ht="12.75" customHeight="1" x14ac:dyDescent="0.2">
      <c r="J742" s="1" t="s">
        <v>178</v>
      </c>
      <c r="K742" s="42">
        <v>20.6</v>
      </c>
      <c r="L742" s="42">
        <v>15</v>
      </c>
      <c r="M742" s="42">
        <v>15.5</v>
      </c>
      <c r="N742" s="42"/>
    </row>
    <row r="743" spans="10:17" ht="12.75" customHeight="1" x14ac:dyDescent="0.2">
      <c r="J743" s="1" t="s">
        <v>179</v>
      </c>
      <c r="K743" s="42">
        <v>14.4</v>
      </c>
      <c r="L743" s="42">
        <v>19.399999999999999</v>
      </c>
      <c r="M743" s="42">
        <v>21</v>
      </c>
      <c r="N743" s="42"/>
    </row>
    <row r="744" spans="10:17" ht="12.75" customHeight="1" x14ac:dyDescent="0.2">
      <c r="J744" s="1" t="s">
        <v>180</v>
      </c>
      <c r="K744" s="42">
        <v>17.5</v>
      </c>
      <c r="L744" s="42">
        <v>18.100000000000001</v>
      </c>
      <c r="M744" s="42">
        <v>30.6</v>
      </c>
      <c r="N744" s="42"/>
    </row>
    <row r="745" spans="10:17" ht="12.75" customHeight="1" x14ac:dyDescent="0.2">
      <c r="J745" s="16"/>
      <c r="K745" s="16"/>
      <c r="L745" s="16"/>
      <c r="M745" s="16"/>
      <c r="N745" s="42"/>
    </row>
    <row r="746" spans="10:17" ht="24.75" customHeight="1" x14ac:dyDescent="0.2">
      <c r="J746" s="226" t="s">
        <v>359</v>
      </c>
      <c r="K746" s="226"/>
      <c r="L746" s="226"/>
      <c r="M746" s="226"/>
      <c r="N746" s="226"/>
      <c r="O746" s="226"/>
      <c r="P746" s="226"/>
      <c r="Q746" s="4"/>
    </row>
    <row r="747" spans="10:17" ht="12.75" customHeight="1" x14ac:dyDescent="0.2"/>
    <row r="748" spans="10:17" ht="12.75" customHeight="1" x14ac:dyDescent="0.2">
      <c r="J748" s="15"/>
      <c r="K748" s="15"/>
      <c r="L748" s="15"/>
      <c r="M748" s="15"/>
      <c r="N748" s="15"/>
      <c r="O748" s="15"/>
      <c r="P748" s="15"/>
      <c r="Q748" s="15"/>
    </row>
    <row r="749" spans="10:17" ht="15.75" x14ac:dyDescent="0.25">
      <c r="J749" s="14" t="s">
        <v>360</v>
      </c>
      <c r="L749" s="16"/>
      <c r="M749" s="16"/>
      <c r="N749" s="16"/>
      <c r="O749" s="16"/>
      <c r="P749" s="16"/>
      <c r="Q749" s="16"/>
    </row>
    <row r="750" spans="10:17" x14ac:dyDescent="0.2">
      <c r="J750" s="1" t="s">
        <v>184</v>
      </c>
      <c r="K750" s="5">
        <v>8.1</v>
      </c>
      <c r="L750" s="16"/>
      <c r="M750" s="16"/>
      <c r="N750" s="16"/>
      <c r="O750" s="16"/>
      <c r="P750" s="16"/>
      <c r="Q750" s="16"/>
    </row>
    <row r="751" spans="10:17" ht="12.75" customHeight="1" x14ac:dyDescent="0.2">
      <c r="J751" s="1" t="s">
        <v>185</v>
      </c>
      <c r="K751" s="1" t="s">
        <v>361</v>
      </c>
    </row>
    <row r="752" spans="10:17" x14ac:dyDescent="0.2">
      <c r="J752" s="1" t="s">
        <v>186</v>
      </c>
      <c r="K752" s="1" t="s">
        <v>362</v>
      </c>
    </row>
    <row r="753" spans="1:17" x14ac:dyDescent="0.2">
      <c r="J753" s="1" t="s">
        <v>188</v>
      </c>
      <c r="K753" s="1" t="s">
        <v>363</v>
      </c>
    </row>
    <row r="754" spans="1:17" x14ac:dyDescent="0.2">
      <c r="J754" s="16"/>
      <c r="K754" s="16"/>
    </row>
    <row r="755" spans="1:17" x14ac:dyDescent="0.2">
      <c r="J755" s="16"/>
      <c r="K755" s="16"/>
    </row>
    <row r="756" spans="1:17" x14ac:dyDescent="0.2">
      <c r="J756" s="1" t="s">
        <v>190</v>
      </c>
      <c r="K756" s="1" t="s">
        <v>362</v>
      </c>
    </row>
    <row r="757" spans="1:17" x14ac:dyDescent="0.2">
      <c r="J757" s="1" t="s">
        <v>364</v>
      </c>
      <c r="K757" s="27">
        <v>920</v>
      </c>
      <c r="M757" s="27"/>
      <c r="N757" s="27"/>
    </row>
    <row r="758" spans="1:17" x14ac:dyDescent="0.2">
      <c r="J758" s="1" t="s">
        <v>365</v>
      </c>
      <c r="K758" s="27">
        <v>1280</v>
      </c>
      <c r="M758" s="27"/>
      <c r="N758" s="27"/>
    </row>
    <row r="759" spans="1:17" x14ac:dyDescent="0.2">
      <c r="J759" s="1" t="s">
        <v>366</v>
      </c>
      <c r="K759" s="27">
        <v>1340</v>
      </c>
      <c r="M759" s="27"/>
      <c r="N759" s="27"/>
    </row>
    <row r="760" spans="1:17" x14ac:dyDescent="0.2">
      <c r="J760" s="1" t="s">
        <v>367</v>
      </c>
      <c r="K760" s="27">
        <v>1410</v>
      </c>
      <c r="M760" s="27"/>
      <c r="N760" s="27"/>
    </row>
    <row r="761" spans="1:17" x14ac:dyDescent="0.2">
      <c r="J761" s="1" t="s">
        <v>368</v>
      </c>
      <c r="K761" s="27">
        <v>1420</v>
      </c>
      <c r="M761" s="27"/>
      <c r="N761" s="27"/>
    </row>
    <row r="762" spans="1:17" ht="12.75" customHeight="1" x14ac:dyDescent="0.25">
      <c r="A762" s="231"/>
      <c r="B762" s="232"/>
      <c r="C762" s="232"/>
      <c r="D762" s="232"/>
      <c r="E762" s="232"/>
      <c r="F762" s="232"/>
      <c r="G762" s="232"/>
      <c r="H762" s="232"/>
      <c r="I762" s="232"/>
      <c r="J762" s="1" t="s">
        <v>369</v>
      </c>
      <c r="K762" s="27">
        <v>1800</v>
      </c>
      <c r="M762" s="27"/>
      <c r="N762" s="27"/>
    </row>
    <row r="763" spans="1:17" x14ac:dyDescent="0.2">
      <c r="J763" s="1" t="s">
        <v>370</v>
      </c>
      <c r="K763" s="27">
        <v>2140</v>
      </c>
      <c r="M763" s="27"/>
      <c r="N763" s="27"/>
    </row>
    <row r="764" spans="1:17" x14ac:dyDescent="0.2">
      <c r="J764" s="1" t="s">
        <v>371</v>
      </c>
      <c r="K764" s="27">
        <v>2180</v>
      </c>
      <c r="M764" s="27"/>
      <c r="N764" s="27"/>
    </row>
    <row r="765" spans="1:17" x14ac:dyDescent="0.2">
      <c r="J765" s="1" t="s">
        <v>372</v>
      </c>
      <c r="K765" s="27">
        <v>2280</v>
      </c>
      <c r="M765" s="27"/>
      <c r="N765" s="27"/>
    </row>
    <row r="766" spans="1:17" x14ac:dyDescent="0.2">
      <c r="J766" s="1" t="s">
        <v>373</v>
      </c>
      <c r="K766" s="27">
        <v>2410</v>
      </c>
      <c r="M766" s="27"/>
      <c r="N766" s="27"/>
    </row>
    <row r="767" spans="1:17" s="15" customFormat="1" x14ac:dyDescent="0.2">
      <c r="A767" s="12"/>
      <c r="B767" s="12"/>
      <c r="C767" s="12"/>
      <c r="D767" s="12"/>
      <c r="E767" s="12"/>
      <c r="F767" s="12"/>
      <c r="G767" s="12"/>
      <c r="H767" s="12"/>
      <c r="I767" s="12"/>
      <c r="J767" s="1" t="s">
        <v>374</v>
      </c>
      <c r="K767" s="27">
        <v>2710</v>
      </c>
      <c r="L767" s="1"/>
      <c r="M767" s="27"/>
      <c r="N767" s="27"/>
      <c r="O767" s="1"/>
      <c r="P767" s="1"/>
      <c r="Q767" s="1"/>
    </row>
    <row r="768" spans="1:17" s="15" customFormat="1" x14ac:dyDescent="0.2">
      <c r="A768" s="12"/>
      <c r="B768" s="12"/>
      <c r="C768" s="12"/>
      <c r="D768" s="12"/>
      <c r="E768" s="12"/>
      <c r="F768" s="12"/>
      <c r="G768" s="12"/>
      <c r="H768" s="12"/>
      <c r="I768" s="12"/>
      <c r="J768" s="1" t="s">
        <v>375</v>
      </c>
      <c r="K768" s="27">
        <v>2860</v>
      </c>
      <c r="L768" s="1"/>
      <c r="M768" s="27"/>
      <c r="N768" s="27"/>
      <c r="O768" s="1"/>
      <c r="P768" s="1"/>
      <c r="Q768" s="1"/>
    </row>
    <row r="769" spans="1:17" s="15" customFormat="1" x14ac:dyDescent="0.2">
      <c r="A769" s="12"/>
      <c r="B769" s="12"/>
      <c r="C769" s="12"/>
      <c r="D769" s="12"/>
      <c r="E769" s="12"/>
      <c r="F769" s="12"/>
      <c r="G769" s="12"/>
      <c r="H769" s="12"/>
      <c r="I769" s="12"/>
      <c r="J769" s="1" t="s">
        <v>376</v>
      </c>
      <c r="K769" s="27">
        <v>3430</v>
      </c>
      <c r="L769" s="1"/>
      <c r="M769" s="27"/>
      <c r="N769" s="27"/>
      <c r="O769" s="1"/>
      <c r="P769" s="1"/>
      <c r="Q769" s="1"/>
    </row>
    <row r="770" spans="1:17" s="15" customFormat="1" x14ac:dyDescent="0.2">
      <c r="A770" s="12"/>
      <c r="B770" s="12"/>
      <c r="C770" s="12"/>
      <c r="D770" s="12"/>
      <c r="E770" s="12"/>
      <c r="F770" s="12"/>
      <c r="G770" s="12"/>
      <c r="H770" s="12"/>
      <c r="I770" s="12"/>
      <c r="J770" s="1" t="s">
        <v>377</v>
      </c>
      <c r="K770" s="27">
        <v>3490</v>
      </c>
      <c r="L770" s="1"/>
      <c r="M770" s="27"/>
      <c r="N770" s="27"/>
      <c r="O770" s="1"/>
      <c r="P770" s="1"/>
      <c r="Q770" s="1"/>
    </row>
    <row r="771" spans="1:17" s="15" customFormat="1" x14ac:dyDescent="0.2">
      <c r="A771" s="12"/>
      <c r="B771" s="12"/>
      <c r="C771" s="12"/>
      <c r="D771" s="12"/>
      <c r="E771" s="12"/>
      <c r="F771" s="12"/>
      <c r="G771" s="12"/>
      <c r="H771" s="12"/>
      <c r="I771" s="12"/>
      <c r="J771" s="1" t="s">
        <v>378</v>
      </c>
      <c r="K771" s="27">
        <v>3530</v>
      </c>
      <c r="L771" s="1"/>
      <c r="M771" s="27"/>
      <c r="N771" s="27"/>
      <c r="O771" s="1"/>
      <c r="P771" s="1"/>
      <c r="Q771" s="1"/>
    </row>
    <row r="772" spans="1:17" s="15" customFormat="1" x14ac:dyDescent="0.2">
      <c r="A772" s="12"/>
      <c r="B772" s="12"/>
      <c r="C772" s="12"/>
      <c r="D772" s="12"/>
      <c r="E772" s="12"/>
      <c r="F772" s="12"/>
      <c r="G772" s="12"/>
      <c r="H772" s="12"/>
      <c r="I772" s="12"/>
      <c r="J772" s="1" t="s">
        <v>379</v>
      </c>
      <c r="K772" s="27">
        <v>3820</v>
      </c>
      <c r="L772" s="1"/>
      <c r="M772" s="27"/>
      <c r="N772" s="27"/>
      <c r="O772" s="1"/>
      <c r="P772" s="1"/>
      <c r="Q772" s="1"/>
    </row>
    <row r="773" spans="1:17" s="15" customFormat="1" x14ac:dyDescent="0.2">
      <c r="A773" s="12"/>
      <c r="B773" s="12"/>
      <c r="C773" s="12"/>
      <c r="D773" s="12"/>
      <c r="E773" s="12"/>
      <c r="F773" s="12"/>
      <c r="G773" s="12"/>
      <c r="H773" s="12"/>
      <c r="I773" s="12"/>
      <c r="J773" s="1" t="s">
        <v>380</v>
      </c>
      <c r="K773" s="27">
        <v>4580</v>
      </c>
      <c r="L773" s="1"/>
      <c r="M773" s="27"/>
      <c r="N773" s="27"/>
      <c r="O773" s="1"/>
      <c r="P773" s="1"/>
      <c r="Q773" s="1"/>
    </row>
    <row r="774" spans="1:17" s="15" customFormat="1" x14ac:dyDescent="0.2">
      <c r="A774" s="12"/>
      <c r="B774" s="12"/>
      <c r="C774" s="12"/>
      <c r="D774" s="12"/>
      <c r="E774" s="12"/>
      <c r="F774" s="12"/>
      <c r="G774" s="12"/>
      <c r="H774" s="12"/>
      <c r="I774" s="12"/>
      <c r="J774" s="1" t="s">
        <v>381</v>
      </c>
      <c r="K774" s="27">
        <v>4610</v>
      </c>
      <c r="L774" s="1"/>
      <c r="M774" s="27"/>
      <c r="N774" s="27"/>
      <c r="O774" s="1"/>
      <c r="P774" s="1"/>
      <c r="Q774" s="1"/>
    </row>
    <row r="775" spans="1:17" s="15" customFormat="1" x14ac:dyDescent="0.2">
      <c r="A775" s="12"/>
      <c r="B775" s="12"/>
      <c r="C775" s="12"/>
      <c r="D775" s="12"/>
      <c r="E775" s="12"/>
      <c r="F775" s="12"/>
      <c r="G775" s="12"/>
      <c r="H775" s="12"/>
      <c r="I775" s="12"/>
      <c r="J775" s="1" t="s">
        <v>382</v>
      </c>
      <c r="K775" s="27">
        <v>5200</v>
      </c>
      <c r="L775" s="1"/>
      <c r="M775" s="27"/>
      <c r="N775" s="27"/>
      <c r="O775" s="1"/>
      <c r="P775" s="1"/>
      <c r="Q775" s="1"/>
    </row>
    <row r="776" spans="1:17" s="15" customFormat="1" x14ac:dyDescent="0.2">
      <c r="A776" s="12"/>
      <c r="B776" s="12"/>
      <c r="C776" s="12"/>
      <c r="D776" s="12"/>
      <c r="E776" s="12"/>
      <c r="F776" s="12"/>
      <c r="G776" s="12"/>
      <c r="H776" s="12"/>
      <c r="I776" s="12"/>
      <c r="J776" s="1" t="s">
        <v>383</v>
      </c>
      <c r="K776" s="27">
        <v>5900</v>
      </c>
      <c r="L776" s="1"/>
      <c r="M776" s="27"/>
      <c r="N776" s="27"/>
      <c r="O776" s="1"/>
      <c r="P776" s="1"/>
      <c r="Q776" s="1"/>
    </row>
    <row r="777" spans="1:17" s="15" customFormat="1" x14ac:dyDescent="0.2">
      <c r="A777" s="12"/>
      <c r="B777" s="12"/>
      <c r="C777" s="12"/>
      <c r="D777" s="12"/>
      <c r="E777" s="12"/>
      <c r="F777" s="12"/>
      <c r="G777" s="12"/>
      <c r="H777" s="12"/>
      <c r="I777" s="12"/>
      <c r="J777" s="1" t="s">
        <v>384</v>
      </c>
      <c r="K777" s="27">
        <v>6430</v>
      </c>
      <c r="L777" s="1"/>
      <c r="M777" s="27"/>
      <c r="N777" s="27"/>
      <c r="O777" s="1"/>
      <c r="P777" s="1"/>
      <c r="Q777" s="1"/>
    </row>
    <row r="778" spans="1:17" s="15" customFormat="1" x14ac:dyDescent="0.2">
      <c r="A778" s="12"/>
      <c r="B778" s="12"/>
      <c r="C778" s="12"/>
      <c r="D778" s="12"/>
      <c r="E778" s="12"/>
      <c r="F778" s="12"/>
      <c r="G778" s="12"/>
      <c r="H778" s="12"/>
      <c r="I778" s="12"/>
      <c r="J778" s="1" t="s">
        <v>385</v>
      </c>
      <c r="K778" s="27">
        <v>7470</v>
      </c>
      <c r="L778" s="1"/>
      <c r="M778" s="27"/>
      <c r="N778" s="27"/>
      <c r="O778" s="1"/>
      <c r="P778" s="1"/>
      <c r="Q778" s="1"/>
    </row>
    <row r="779" spans="1:17" s="15" customFormat="1" x14ac:dyDescent="0.2">
      <c r="A779" s="12"/>
      <c r="B779" s="12"/>
      <c r="C779" s="12"/>
      <c r="D779" s="12"/>
      <c r="E779" s="12"/>
      <c r="F779" s="12"/>
      <c r="G779" s="12"/>
      <c r="H779" s="12"/>
      <c r="I779" s="12"/>
      <c r="J779" s="1" t="s">
        <v>386</v>
      </c>
      <c r="K779" s="27">
        <v>3300</v>
      </c>
      <c r="L779" s="1"/>
      <c r="M779" s="1"/>
      <c r="N779" s="1"/>
      <c r="O779" s="1"/>
      <c r="P779" s="1"/>
      <c r="Q779" s="1"/>
    </row>
    <row r="780" spans="1:17" s="15" customFormat="1" x14ac:dyDescent="0.2">
      <c r="A780" s="12"/>
      <c r="B780" s="12"/>
      <c r="C780" s="12"/>
      <c r="D780" s="12"/>
      <c r="E780" s="12"/>
      <c r="F780" s="12"/>
      <c r="G780" s="12"/>
      <c r="H780" s="12"/>
      <c r="I780" s="12"/>
    </row>
    <row r="781" spans="1:17" s="15" customFormat="1" x14ac:dyDescent="0.2">
      <c r="A781" s="12"/>
      <c r="B781" s="12"/>
      <c r="C781" s="12"/>
      <c r="D781" s="12"/>
      <c r="E781" s="12"/>
      <c r="F781" s="12"/>
      <c r="G781" s="12"/>
      <c r="H781" s="12"/>
      <c r="I781" s="12"/>
      <c r="J781" s="1" t="s">
        <v>210</v>
      </c>
    </row>
    <row r="782" spans="1:17" s="15" customFormat="1" x14ac:dyDescent="0.2">
      <c r="A782" s="12"/>
      <c r="B782" s="12"/>
      <c r="C782" s="12"/>
      <c r="D782" s="12"/>
      <c r="E782" s="12"/>
      <c r="F782" s="12"/>
      <c r="G782" s="12"/>
      <c r="H782" s="12"/>
      <c r="I782" s="12"/>
    </row>
    <row r="783" spans="1:17" x14ac:dyDescent="0.2">
      <c r="J783" s="15"/>
      <c r="K783" s="15"/>
      <c r="L783" s="15"/>
      <c r="M783" s="15"/>
      <c r="N783" s="15"/>
      <c r="O783" s="15"/>
      <c r="P783" s="15"/>
      <c r="Q783" s="15"/>
    </row>
    <row r="784" spans="1:17" x14ac:dyDescent="0.2">
      <c r="J784" s="15"/>
      <c r="K784" s="15"/>
      <c r="L784" s="15"/>
      <c r="M784" s="15"/>
      <c r="N784" s="15"/>
      <c r="O784" s="15"/>
      <c r="P784" s="15"/>
      <c r="Q784" s="15"/>
    </row>
    <row r="785" spans="10:17" x14ac:dyDescent="0.2">
      <c r="J785" s="15"/>
      <c r="K785" s="15"/>
      <c r="L785" s="15"/>
      <c r="M785" s="15"/>
      <c r="N785" s="15"/>
      <c r="O785" s="15"/>
      <c r="P785" s="15"/>
      <c r="Q785" s="15"/>
    </row>
    <row r="786" spans="10:17" x14ac:dyDescent="0.2">
      <c r="J786" s="16"/>
      <c r="K786" s="16"/>
      <c r="L786" s="16"/>
      <c r="M786" s="16"/>
      <c r="N786" s="16"/>
      <c r="O786" s="16"/>
      <c r="P786" s="16"/>
      <c r="Q786" s="16"/>
    </row>
    <row r="787" spans="10:17" x14ac:dyDescent="0.2">
      <c r="J787" s="16"/>
      <c r="K787" s="16"/>
      <c r="L787" s="16"/>
      <c r="M787" s="16"/>
      <c r="N787" s="16"/>
      <c r="O787" s="16"/>
      <c r="P787" s="16"/>
      <c r="Q787" s="16"/>
    </row>
    <row r="788" spans="10:17" x14ac:dyDescent="0.2">
      <c r="J788" s="16"/>
      <c r="K788" s="16"/>
      <c r="L788" s="16"/>
      <c r="M788" s="16"/>
      <c r="N788" s="16"/>
      <c r="O788" s="16"/>
      <c r="P788" s="16"/>
      <c r="Q788" s="16"/>
    </row>
    <row r="789" spans="10:17" x14ac:dyDescent="0.2">
      <c r="J789" s="16"/>
      <c r="K789" s="16"/>
      <c r="L789" s="16"/>
      <c r="M789" s="16"/>
      <c r="N789" s="16"/>
      <c r="O789" s="16"/>
      <c r="P789" s="16"/>
      <c r="Q789" s="16"/>
    </row>
    <row r="790" spans="10:17" ht="15.75" x14ac:dyDescent="0.25">
      <c r="J790" s="14" t="s">
        <v>387</v>
      </c>
      <c r="L790" s="16"/>
      <c r="M790" s="16"/>
      <c r="N790" s="16"/>
      <c r="O790" s="16"/>
      <c r="P790" s="16"/>
      <c r="Q790" s="16"/>
    </row>
    <row r="791" spans="10:17" x14ac:dyDescent="0.2">
      <c r="J791" s="1" t="s">
        <v>184</v>
      </c>
      <c r="K791" s="5">
        <v>8.1999999999999993</v>
      </c>
      <c r="L791" s="16"/>
      <c r="M791" s="16"/>
      <c r="N791" s="16"/>
      <c r="O791" s="16"/>
      <c r="P791" s="16"/>
      <c r="Q791" s="16"/>
    </row>
    <row r="792" spans="10:17" ht="12.75" customHeight="1" x14ac:dyDescent="0.2">
      <c r="J792" s="1" t="s">
        <v>185</v>
      </c>
      <c r="K792" s="1" t="s">
        <v>388</v>
      </c>
    </row>
    <row r="793" spans="10:17" x14ac:dyDescent="0.2">
      <c r="J793" s="1" t="s">
        <v>186</v>
      </c>
      <c r="K793" s="1" t="s">
        <v>389</v>
      </c>
    </row>
    <row r="794" spans="10:17" x14ac:dyDescent="0.2">
      <c r="J794" s="1" t="s">
        <v>188</v>
      </c>
      <c r="K794" s="1" t="s">
        <v>363</v>
      </c>
    </row>
    <row r="795" spans="10:17" x14ac:dyDescent="0.2">
      <c r="J795" s="16"/>
      <c r="K795" s="16"/>
    </row>
    <row r="796" spans="10:17" x14ac:dyDescent="0.2">
      <c r="J796" s="16"/>
      <c r="K796" s="16"/>
    </row>
    <row r="797" spans="10:17" x14ac:dyDescent="0.2">
      <c r="J797" s="1" t="s">
        <v>190</v>
      </c>
      <c r="K797" s="1" t="s">
        <v>362</v>
      </c>
    </row>
    <row r="798" spans="10:17" x14ac:dyDescent="0.2">
      <c r="J798" s="1" t="s">
        <v>364</v>
      </c>
      <c r="K798" s="27">
        <v>2890</v>
      </c>
      <c r="M798" s="27"/>
      <c r="N798" s="27"/>
    </row>
    <row r="799" spans="10:17" x14ac:dyDescent="0.2">
      <c r="J799" s="1" t="s">
        <v>366</v>
      </c>
      <c r="K799" s="27">
        <v>3090</v>
      </c>
      <c r="M799" s="27"/>
      <c r="N799" s="27"/>
    </row>
    <row r="800" spans="10:17" x14ac:dyDescent="0.2">
      <c r="J800" s="1" t="s">
        <v>365</v>
      </c>
      <c r="K800" s="27">
        <v>3310</v>
      </c>
      <c r="M800" s="27"/>
      <c r="N800" s="27"/>
    </row>
    <row r="801" spans="1:14" x14ac:dyDescent="0.2">
      <c r="J801" s="1" t="s">
        <v>367</v>
      </c>
      <c r="K801" s="27">
        <v>3360</v>
      </c>
      <c r="M801" s="27"/>
      <c r="N801" s="27"/>
    </row>
    <row r="802" spans="1:14" x14ac:dyDescent="0.2">
      <c r="J802" s="1" t="s">
        <v>368</v>
      </c>
      <c r="K802" s="27">
        <v>3940</v>
      </c>
      <c r="M802" s="27"/>
      <c r="N802" s="27"/>
    </row>
    <row r="803" spans="1:14" ht="12.75" customHeight="1" x14ac:dyDescent="0.25">
      <c r="A803" s="231"/>
      <c r="B803" s="232"/>
      <c r="C803" s="232"/>
      <c r="D803" s="232"/>
      <c r="E803" s="232"/>
      <c r="F803" s="232"/>
      <c r="G803" s="232"/>
      <c r="H803" s="232"/>
      <c r="I803" s="232"/>
      <c r="J803" s="1" t="s">
        <v>369</v>
      </c>
      <c r="K803" s="27">
        <v>4370</v>
      </c>
      <c r="M803" s="27"/>
      <c r="N803" s="27"/>
    </row>
    <row r="804" spans="1:14" x14ac:dyDescent="0.2">
      <c r="J804" s="1" t="s">
        <v>370</v>
      </c>
      <c r="K804" s="27">
        <v>4710</v>
      </c>
      <c r="M804" s="27"/>
      <c r="N804" s="27"/>
    </row>
    <row r="805" spans="1:14" x14ac:dyDescent="0.2">
      <c r="J805" s="1" t="s">
        <v>371</v>
      </c>
      <c r="K805" s="27">
        <v>4810</v>
      </c>
      <c r="M805" s="27"/>
      <c r="N805" s="27"/>
    </row>
    <row r="806" spans="1:14" x14ac:dyDescent="0.2">
      <c r="J806" s="1" t="s">
        <v>372</v>
      </c>
      <c r="K806" s="27">
        <v>5200</v>
      </c>
      <c r="M806" s="27"/>
      <c r="N806" s="27"/>
    </row>
    <row r="807" spans="1:14" x14ac:dyDescent="0.2">
      <c r="J807" s="1" t="s">
        <v>375</v>
      </c>
      <c r="K807" s="27">
        <v>5360</v>
      </c>
      <c r="M807" s="27"/>
      <c r="N807" s="27"/>
    </row>
    <row r="808" spans="1:14" x14ac:dyDescent="0.2">
      <c r="J808" s="1" t="s">
        <v>373</v>
      </c>
      <c r="K808" s="27">
        <v>5390</v>
      </c>
      <c r="M808" s="27"/>
      <c r="N808" s="27"/>
    </row>
    <row r="809" spans="1:14" x14ac:dyDescent="0.2">
      <c r="J809" s="1" t="s">
        <v>374</v>
      </c>
      <c r="K809" s="27">
        <v>5390</v>
      </c>
      <c r="M809" s="27"/>
      <c r="N809" s="27"/>
    </row>
    <row r="810" spans="1:14" x14ac:dyDescent="0.2">
      <c r="J810" s="1" t="s">
        <v>378</v>
      </c>
      <c r="K810" s="27">
        <v>5670</v>
      </c>
      <c r="M810" s="27"/>
      <c r="N810" s="27"/>
    </row>
    <row r="811" spans="1:14" x14ac:dyDescent="0.2">
      <c r="J811" s="1" t="s">
        <v>376</v>
      </c>
      <c r="K811" s="27">
        <v>6530</v>
      </c>
      <c r="M811" s="27"/>
      <c r="N811" s="27"/>
    </row>
    <row r="812" spans="1:14" x14ac:dyDescent="0.2">
      <c r="J812" s="1" t="s">
        <v>377</v>
      </c>
      <c r="K812" s="27">
        <v>7010</v>
      </c>
      <c r="M812" s="27"/>
      <c r="N812" s="27"/>
    </row>
    <row r="813" spans="1:14" x14ac:dyDescent="0.2">
      <c r="J813" s="1" t="s">
        <v>379</v>
      </c>
      <c r="K813" s="27">
        <v>7190</v>
      </c>
      <c r="M813" s="27"/>
      <c r="N813" s="27"/>
    </row>
    <row r="814" spans="1:14" x14ac:dyDescent="0.2">
      <c r="J814" s="1" t="s">
        <v>381</v>
      </c>
      <c r="K814" s="27">
        <v>7290</v>
      </c>
      <c r="M814" s="27"/>
      <c r="N814" s="27"/>
    </row>
    <row r="815" spans="1:14" x14ac:dyDescent="0.2">
      <c r="J815" s="1" t="s">
        <v>382</v>
      </c>
      <c r="K815" s="27">
        <v>7960</v>
      </c>
      <c r="M815" s="27"/>
      <c r="N815" s="27"/>
    </row>
    <row r="816" spans="1:14" x14ac:dyDescent="0.2">
      <c r="J816" s="1" t="s">
        <v>384</v>
      </c>
      <c r="K816" s="27">
        <v>8150</v>
      </c>
      <c r="M816" s="27"/>
      <c r="N816" s="27"/>
    </row>
    <row r="817" spans="10:17" x14ac:dyDescent="0.2">
      <c r="J817" s="1" t="s">
        <v>380</v>
      </c>
      <c r="K817" s="27">
        <v>8350</v>
      </c>
      <c r="M817" s="27"/>
      <c r="N817" s="27"/>
    </row>
    <row r="818" spans="10:17" x14ac:dyDescent="0.2">
      <c r="J818" s="1" t="s">
        <v>383</v>
      </c>
      <c r="K818" s="27">
        <v>9240</v>
      </c>
      <c r="M818" s="27"/>
      <c r="N818" s="27"/>
    </row>
    <row r="819" spans="10:17" x14ac:dyDescent="0.2">
      <c r="J819" s="1" t="s">
        <v>385</v>
      </c>
      <c r="K819" s="27">
        <v>9400</v>
      </c>
      <c r="M819" s="27"/>
      <c r="N819" s="27"/>
    </row>
    <row r="820" spans="10:17" x14ac:dyDescent="0.2">
      <c r="J820" s="1" t="s">
        <v>386</v>
      </c>
      <c r="K820" s="27">
        <v>5930</v>
      </c>
    </row>
    <row r="821" spans="10:17" x14ac:dyDescent="0.2">
      <c r="J821" s="15"/>
      <c r="K821" s="15"/>
      <c r="L821" s="15"/>
      <c r="M821" s="15"/>
      <c r="N821" s="15"/>
      <c r="O821" s="15"/>
      <c r="P821" s="15"/>
      <c r="Q821" s="15"/>
    </row>
    <row r="822" spans="10:17" x14ac:dyDescent="0.2">
      <c r="J822" s="1" t="s">
        <v>210</v>
      </c>
      <c r="K822" s="15"/>
      <c r="L822" s="15"/>
      <c r="M822" s="15"/>
      <c r="N822" s="15"/>
      <c r="O822" s="15"/>
      <c r="P822" s="15"/>
      <c r="Q822" s="15"/>
    </row>
    <row r="823" spans="10:17" ht="25.5" customHeight="1" x14ac:dyDescent="0.2">
      <c r="J823" s="226" t="s">
        <v>390</v>
      </c>
      <c r="K823" s="226"/>
      <c r="L823" s="226"/>
      <c r="M823" s="226"/>
      <c r="N823" s="226"/>
      <c r="O823" s="226"/>
      <c r="P823" s="226"/>
      <c r="Q823" s="15"/>
    </row>
    <row r="824" spans="10:17" x14ac:dyDescent="0.2">
      <c r="J824" s="15"/>
      <c r="K824" s="15"/>
      <c r="L824" s="15"/>
      <c r="M824" s="15"/>
      <c r="N824" s="15"/>
      <c r="O824" s="15"/>
      <c r="P824" s="15"/>
      <c r="Q824" s="15"/>
    </row>
    <row r="825" spans="10:17" x14ac:dyDescent="0.2">
      <c r="J825" s="15"/>
      <c r="K825" s="15"/>
      <c r="L825" s="15"/>
      <c r="M825" s="15"/>
      <c r="N825" s="15"/>
      <c r="O825" s="15"/>
      <c r="P825" s="15"/>
      <c r="Q825" s="15"/>
    </row>
    <row r="826" spans="10:17" x14ac:dyDescent="0.2">
      <c r="J826" s="15"/>
      <c r="K826" s="15"/>
      <c r="L826" s="15"/>
      <c r="M826" s="15"/>
      <c r="N826" s="15"/>
      <c r="O826" s="15"/>
      <c r="P826" s="15"/>
      <c r="Q826" s="15"/>
    </row>
    <row r="827" spans="10:17" x14ac:dyDescent="0.2">
      <c r="J827" s="16"/>
      <c r="K827" s="16"/>
      <c r="L827" s="16"/>
      <c r="M827" s="16"/>
      <c r="N827" s="16"/>
      <c r="O827" s="16"/>
      <c r="P827" s="16"/>
      <c r="Q827" s="16"/>
    </row>
    <row r="828" spans="10:17" x14ac:dyDescent="0.2">
      <c r="J828" s="16"/>
      <c r="K828" s="16"/>
      <c r="L828" s="16"/>
      <c r="M828" s="16"/>
      <c r="N828" s="16"/>
      <c r="O828" s="16"/>
      <c r="P828" s="16"/>
      <c r="Q828" s="16"/>
    </row>
    <row r="829" spans="10:17" x14ac:dyDescent="0.2">
      <c r="J829" s="16"/>
      <c r="K829" s="16"/>
      <c r="L829" s="16"/>
      <c r="M829" s="16"/>
      <c r="N829" s="16"/>
      <c r="O829" s="16"/>
      <c r="P829" s="16"/>
      <c r="Q829" s="16"/>
    </row>
    <row r="830" spans="10:17" x14ac:dyDescent="0.2">
      <c r="J830" s="16"/>
      <c r="K830" s="16"/>
      <c r="L830" s="16"/>
      <c r="M830" s="16"/>
      <c r="N830" s="16"/>
      <c r="O830" s="16"/>
      <c r="P830" s="16"/>
      <c r="Q830" s="16"/>
    </row>
    <row r="831" spans="10:17" ht="15.75" x14ac:dyDescent="0.25">
      <c r="J831" s="14" t="s">
        <v>391</v>
      </c>
      <c r="L831" s="16"/>
      <c r="M831" s="16"/>
      <c r="N831" s="16"/>
      <c r="O831" s="16"/>
      <c r="P831" s="16"/>
      <c r="Q831" s="16"/>
    </row>
    <row r="832" spans="10:17" x14ac:dyDescent="0.2">
      <c r="J832" s="1" t="s">
        <v>184</v>
      </c>
      <c r="K832" s="5">
        <v>8.3000000000000007</v>
      </c>
      <c r="L832" s="16"/>
      <c r="M832" s="16"/>
      <c r="N832" s="16"/>
      <c r="O832" s="16"/>
      <c r="P832" s="16"/>
      <c r="Q832" s="16"/>
    </row>
    <row r="833" spans="1:17" x14ac:dyDescent="0.2">
      <c r="J833" s="1" t="s">
        <v>185</v>
      </c>
      <c r="K833" s="1" t="s">
        <v>392</v>
      </c>
      <c r="L833" s="16"/>
      <c r="M833" s="16"/>
      <c r="N833" s="16"/>
      <c r="O833" s="16"/>
      <c r="P833" s="16"/>
      <c r="Q833" s="16"/>
    </row>
    <row r="834" spans="1:17" x14ac:dyDescent="0.2">
      <c r="J834" s="1" t="s">
        <v>186</v>
      </c>
      <c r="K834" s="1" t="s">
        <v>393</v>
      </c>
      <c r="L834" s="15"/>
      <c r="M834" s="15"/>
      <c r="N834" s="15"/>
      <c r="O834" s="15"/>
      <c r="P834" s="15"/>
      <c r="Q834" s="15"/>
    </row>
    <row r="835" spans="1:17" x14ac:dyDescent="0.2">
      <c r="J835" s="1" t="s">
        <v>188</v>
      </c>
      <c r="K835" s="1" t="s">
        <v>363</v>
      </c>
    </row>
    <row r="836" spans="1:17" ht="12.75" customHeight="1" x14ac:dyDescent="0.2">
      <c r="J836" s="16"/>
      <c r="K836" s="16"/>
    </row>
    <row r="837" spans="1:17" ht="12.75" customHeight="1" x14ac:dyDescent="0.2">
      <c r="J837" s="16"/>
      <c r="K837" s="16"/>
    </row>
    <row r="838" spans="1:17" ht="12.75" customHeight="1" x14ac:dyDescent="0.2">
      <c r="C838" s="28"/>
      <c r="J838" s="16"/>
      <c r="K838" s="16"/>
    </row>
    <row r="839" spans="1:17" ht="12.75" customHeight="1" x14ac:dyDescent="0.2">
      <c r="C839" s="28"/>
      <c r="J839" s="16"/>
      <c r="K839" s="16"/>
    </row>
    <row r="840" spans="1:17" ht="12.75" customHeight="1" x14ac:dyDescent="0.2">
      <c r="C840" s="28"/>
      <c r="J840" s="1" t="s">
        <v>190</v>
      </c>
      <c r="K840" s="1" t="s">
        <v>393</v>
      </c>
    </row>
    <row r="841" spans="1:17" ht="12.75" customHeight="1" x14ac:dyDescent="0.2">
      <c r="C841" s="28"/>
      <c r="J841" s="1" t="s">
        <v>376</v>
      </c>
      <c r="K841" s="27">
        <v>2850</v>
      </c>
      <c r="L841" s="27"/>
      <c r="M841" s="27"/>
      <c r="N841" s="27"/>
    </row>
    <row r="842" spans="1:17" ht="12.75" customHeight="1" x14ac:dyDescent="0.2">
      <c r="C842" s="28"/>
      <c r="J842" s="1" t="s">
        <v>383</v>
      </c>
      <c r="K842" s="27">
        <v>4370</v>
      </c>
      <c r="L842" s="27"/>
      <c r="M842" s="27"/>
      <c r="N842" s="27"/>
    </row>
    <row r="843" spans="1:17" ht="12.75" customHeight="1" x14ac:dyDescent="0.25">
      <c r="A843" s="231"/>
      <c r="B843" s="232"/>
      <c r="C843" s="232"/>
      <c r="D843" s="232"/>
      <c r="E843" s="232"/>
      <c r="F843" s="232"/>
      <c r="G843" s="232"/>
      <c r="H843" s="232"/>
      <c r="I843" s="232"/>
      <c r="J843" s="1" t="s">
        <v>367</v>
      </c>
      <c r="K843" s="27">
        <v>4770</v>
      </c>
      <c r="L843" s="27"/>
      <c r="M843" s="27"/>
      <c r="N843" s="27"/>
    </row>
    <row r="844" spans="1:17" ht="12.75" customHeight="1" x14ac:dyDescent="0.2">
      <c r="J844" s="1" t="s">
        <v>366</v>
      </c>
      <c r="K844" s="27">
        <v>4810</v>
      </c>
      <c r="L844" s="27"/>
      <c r="M844" s="27"/>
      <c r="N844" s="27"/>
    </row>
    <row r="845" spans="1:17" ht="12.75" customHeight="1" x14ac:dyDescent="0.2">
      <c r="J845" s="1" t="s">
        <v>365</v>
      </c>
      <c r="K845" s="27">
        <v>4810</v>
      </c>
      <c r="L845" s="27"/>
      <c r="M845" s="27"/>
      <c r="N845" s="27"/>
    </row>
    <row r="846" spans="1:17" ht="12.75" customHeight="1" x14ac:dyDescent="0.2">
      <c r="J846" s="1" t="s">
        <v>371</v>
      </c>
      <c r="K846" s="27">
        <v>5070</v>
      </c>
      <c r="L846" s="27"/>
      <c r="M846" s="27"/>
      <c r="N846" s="27"/>
    </row>
    <row r="847" spans="1:17" s="15" customFormat="1" ht="12.75" customHeight="1" x14ac:dyDescent="0.2">
      <c r="A847" s="12"/>
      <c r="B847" s="12"/>
      <c r="C847" s="12"/>
      <c r="D847" s="12"/>
      <c r="E847" s="12"/>
      <c r="F847" s="12"/>
      <c r="G847" s="12"/>
      <c r="H847" s="12"/>
      <c r="I847" s="12"/>
      <c r="J847" s="1" t="s">
        <v>364</v>
      </c>
      <c r="K847" s="27">
        <v>5390</v>
      </c>
      <c r="L847" s="27"/>
      <c r="M847" s="27"/>
      <c r="N847" s="27"/>
      <c r="O847" s="1"/>
      <c r="P847" s="1"/>
      <c r="Q847" s="1"/>
    </row>
    <row r="848" spans="1:17" s="15" customFormat="1" ht="12.75" customHeight="1" x14ac:dyDescent="0.2">
      <c r="A848" s="12"/>
      <c r="B848" s="12"/>
      <c r="C848" s="12"/>
      <c r="D848" s="12"/>
      <c r="E848" s="12"/>
      <c r="F848" s="12"/>
      <c r="G848" s="12"/>
      <c r="H848" s="12"/>
      <c r="I848" s="12"/>
      <c r="J848" s="1" t="s">
        <v>380</v>
      </c>
      <c r="K848" s="27">
        <v>5460</v>
      </c>
      <c r="L848" s="27"/>
      <c r="M848" s="27"/>
      <c r="N848" s="27"/>
      <c r="O848" s="1"/>
      <c r="P848" s="1"/>
      <c r="Q848" s="1"/>
    </row>
    <row r="849" spans="1:17" s="15" customFormat="1" ht="12.75" customHeight="1" x14ac:dyDescent="0.2">
      <c r="A849" s="12"/>
      <c r="B849" s="12"/>
      <c r="C849" s="12"/>
      <c r="D849" s="12"/>
      <c r="E849" s="12"/>
      <c r="F849" s="12"/>
      <c r="G849" s="12"/>
      <c r="H849" s="12"/>
      <c r="I849" s="12"/>
      <c r="J849" s="1" t="s">
        <v>382</v>
      </c>
      <c r="K849" s="27">
        <v>5960</v>
      </c>
      <c r="L849" s="27"/>
      <c r="M849" s="27"/>
      <c r="N849" s="27"/>
      <c r="O849" s="1"/>
      <c r="P849" s="1"/>
      <c r="Q849" s="1"/>
    </row>
    <row r="850" spans="1:17" s="15" customFormat="1" ht="12.75" customHeight="1" x14ac:dyDescent="0.2">
      <c r="A850" s="12"/>
      <c r="B850" s="12"/>
      <c r="C850" s="12"/>
      <c r="D850" s="12"/>
      <c r="E850" s="12"/>
      <c r="F850" s="12"/>
      <c r="G850" s="12"/>
      <c r="H850" s="12"/>
      <c r="I850" s="12"/>
      <c r="J850" s="1" t="s">
        <v>369</v>
      </c>
      <c r="K850" s="27">
        <v>6180</v>
      </c>
      <c r="L850" s="27"/>
      <c r="M850" s="27"/>
      <c r="N850" s="27"/>
      <c r="O850" s="1"/>
      <c r="P850" s="1"/>
      <c r="Q850" s="1"/>
    </row>
    <row r="851" spans="1:17" s="15" customFormat="1" ht="12.75" customHeight="1" x14ac:dyDescent="0.2">
      <c r="A851" s="12"/>
      <c r="B851" s="12"/>
      <c r="C851" s="12"/>
      <c r="D851" s="12"/>
      <c r="E851" s="12"/>
      <c r="F851" s="12"/>
      <c r="G851" s="12"/>
      <c r="H851" s="12"/>
      <c r="I851" s="12"/>
      <c r="J851" s="1" t="s">
        <v>377</v>
      </c>
      <c r="K851" s="27">
        <v>6630</v>
      </c>
      <c r="L851" s="27"/>
      <c r="M851" s="27"/>
      <c r="N851" s="27"/>
      <c r="O851" s="1"/>
      <c r="P851" s="1"/>
      <c r="Q851" s="1"/>
    </row>
    <row r="852" spans="1:17" s="15" customFormat="1" ht="12.75" customHeight="1" x14ac:dyDescent="0.2">
      <c r="A852" s="12"/>
      <c r="B852" s="12"/>
      <c r="C852" s="12"/>
      <c r="D852" s="12"/>
      <c r="E852" s="12"/>
      <c r="F852" s="12"/>
      <c r="G852" s="12"/>
      <c r="H852" s="12"/>
      <c r="I852" s="12"/>
      <c r="J852" s="1" t="s">
        <v>368</v>
      </c>
      <c r="K852" s="27">
        <v>8150</v>
      </c>
      <c r="L852" s="27"/>
      <c r="M852" s="27"/>
      <c r="N852" s="27"/>
      <c r="O852" s="1"/>
      <c r="P852" s="1"/>
      <c r="Q852" s="1"/>
    </row>
    <row r="853" spans="1:17" s="15" customFormat="1" ht="12.75" customHeight="1" x14ac:dyDescent="0.2">
      <c r="A853" s="12"/>
      <c r="B853" s="12"/>
      <c r="C853" s="12"/>
      <c r="D853" s="12"/>
      <c r="E853" s="12"/>
      <c r="F853" s="12"/>
      <c r="G853" s="12"/>
      <c r="H853" s="12"/>
      <c r="I853" s="12"/>
      <c r="J853" s="1" t="s">
        <v>378</v>
      </c>
      <c r="K853" s="27">
        <v>9520</v>
      </c>
      <c r="L853" s="27"/>
      <c r="M853" s="27"/>
      <c r="N853" s="27"/>
      <c r="O853" s="1"/>
      <c r="P853" s="1"/>
      <c r="Q853" s="1"/>
    </row>
    <row r="854" spans="1:17" s="15" customFormat="1" ht="12.75" customHeight="1" x14ac:dyDescent="0.2">
      <c r="A854" s="12"/>
      <c r="B854" s="12"/>
      <c r="C854" s="12"/>
      <c r="D854" s="12"/>
      <c r="E854" s="12"/>
      <c r="F854" s="12"/>
      <c r="G854" s="12"/>
      <c r="H854" s="12"/>
      <c r="I854" s="12"/>
      <c r="J854" s="1" t="s">
        <v>384</v>
      </c>
      <c r="K854" s="27">
        <v>9640</v>
      </c>
      <c r="L854" s="27"/>
      <c r="M854" s="27"/>
      <c r="N854" s="27"/>
      <c r="O854" s="1"/>
      <c r="P854" s="1"/>
      <c r="Q854" s="1"/>
    </row>
    <row r="855" spans="1:17" s="15" customFormat="1" ht="12.75" customHeight="1" x14ac:dyDescent="0.2">
      <c r="A855" s="12"/>
      <c r="B855" s="12"/>
      <c r="C855" s="12"/>
      <c r="D855" s="12"/>
      <c r="E855" s="12"/>
      <c r="F855" s="12"/>
      <c r="G855" s="12"/>
      <c r="H855" s="12"/>
      <c r="I855" s="12"/>
      <c r="J855" s="1" t="s">
        <v>370</v>
      </c>
      <c r="K855" s="27">
        <v>9900</v>
      </c>
      <c r="L855" s="27"/>
      <c r="M855" s="27"/>
      <c r="N855" s="27"/>
      <c r="O855" s="1"/>
      <c r="P855" s="1"/>
      <c r="Q855" s="1"/>
    </row>
    <row r="856" spans="1:17" s="15" customFormat="1" ht="12.75" customHeight="1" x14ac:dyDescent="0.2">
      <c r="A856" s="12"/>
      <c r="B856" s="12"/>
      <c r="C856" s="12"/>
      <c r="D856" s="12"/>
      <c r="E856" s="12"/>
      <c r="F856" s="12"/>
      <c r="G856" s="12"/>
      <c r="H856" s="12"/>
      <c r="I856" s="12"/>
      <c r="J856" s="1" t="s">
        <v>385</v>
      </c>
      <c r="K856" s="27">
        <v>10220</v>
      </c>
      <c r="L856" s="27"/>
      <c r="M856" s="27"/>
      <c r="N856" s="27"/>
      <c r="O856" s="1"/>
      <c r="P856" s="1"/>
      <c r="Q856" s="1"/>
    </row>
    <row r="857" spans="1:17" s="15" customFormat="1" ht="12.75" customHeight="1" x14ac:dyDescent="0.2">
      <c r="A857" s="12"/>
      <c r="B857" s="12"/>
      <c r="C857" s="12"/>
      <c r="D857" s="12"/>
      <c r="E857" s="12"/>
      <c r="F857" s="12"/>
      <c r="G857" s="12"/>
      <c r="H857" s="12"/>
      <c r="I857" s="12"/>
      <c r="J857" s="1" t="s">
        <v>373</v>
      </c>
      <c r="K857" s="27">
        <v>13550</v>
      </c>
      <c r="L857" s="27"/>
      <c r="M857" s="27"/>
      <c r="N857" s="27"/>
      <c r="O857" s="1"/>
      <c r="P857" s="1"/>
      <c r="Q857" s="1"/>
    </row>
    <row r="858" spans="1:17" s="15" customFormat="1" ht="12.75" customHeight="1" x14ac:dyDescent="0.2">
      <c r="A858" s="12"/>
      <c r="B858" s="12"/>
      <c r="C858" s="12"/>
      <c r="D858" s="12"/>
      <c r="E858" s="12"/>
      <c r="F858" s="12"/>
      <c r="G858" s="12"/>
      <c r="H858" s="12"/>
      <c r="I858" s="12"/>
      <c r="J858" s="1" t="s">
        <v>372</v>
      </c>
      <c r="K858" s="27">
        <v>13780</v>
      </c>
      <c r="L858" s="27"/>
      <c r="M858" s="27"/>
      <c r="N858" s="27"/>
      <c r="O858" s="1"/>
      <c r="P858" s="1"/>
      <c r="Q858" s="1"/>
    </row>
    <row r="859" spans="1:17" s="15" customFormat="1" ht="12.75" customHeight="1" x14ac:dyDescent="0.2">
      <c r="A859" s="12"/>
      <c r="B859" s="12"/>
      <c r="C859" s="12"/>
      <c r="D859" s="12"/>
      <c r="E859" s="12"/>
      <c r="F859" s="12"/>
      <c r="G859" s="12"/>
      <c r="H859" s="12"/>
      <c r="I859" s="12"/>
      <c r="J859" s="1" t="s">
        <v>379</v>
      </c>
      <c r="K859" s="27">
        <v>14840</v>
      </c>
      <c r="L859" s="27"/>
      <c r="M859" s="27"/>
      <c r="N859" s="27"/>
      <c r="O859" s="1"/>
      <c r="P859" s="1"/>
      <c r="Q859" s="1"/>
    </row>
    <row r="860" spans="1:17" s="15" customFormat="1" ht="12.75" customHeight="1" x14ac:dyDescent="0.2">
      <c r="A860" s="12"/>
      <c r="B860" s="12"/>
      <c r="C860" s="12"/>
      <c r="D860" s="12"/>
      <c r="E860" s="12"/>
      <c r="F860" s="12"/>
      <c r="G860" s="12"/>
      <c r="H860" s="12"/>
      <c r="I860" s="12"/>
      <c r="J860" s="1" t="s">
        <v>374</v>
      </c>
      <c r="K860" s="27">
        <v>16490</v>
      </c>
      <c r="L860" s="27"/>
      <c r="M860" s="27"/>
      <c r="N860" s="27"/>
      <c r="O860" s="1"/>
      <c r="P860" s="1"/>
      <c r="Q860" s="1"/>
    </row>
    <row r="861" spans="1:17" s="15" customFormat="1" ht="12.75" customHeight="1" x14ac:dyDescent="0.2">
      <c r="A861" s="12"/>
      <c r="B861" s="12"/>
      <c r="C861" s="12"/>
      <c r="D861" s="12"/>
      <c r="E861" s="12"/>
      <c r="F861" s="12"/>
      <c r="G861" s="12"/>
      <c r="H861" s="12"/>
      <c r="I861" s="12"/>
      <c r="J861" s="1" t="s">
        <v>375</v>
      </c>
      <c r="K861" s="27">
        <v>24640</v>
      </c>
      <c r="L861" s="27"/>
      <c r="M861" s="27"/>
      <c r="N861" s="27"/>
      <c r="O861" s="1"/>
      <c r="P861" s="1"/>
      <c r="Q861" s="1"/>
    </row>
    <row r="862" spans="1:17" s="15" customFormat="1" ht="12.75" customHeight="1" x14ac:dyDescent="0.2">
      <c r="A862" s="12"/>
      <c r="B862" s="12"/>
      <c r="C862" s="12"/>
      <c r="D862" s="12"/>
      <c r="E862" s="12"/>
      <c r="F862" s="12"/>
      <c r="G862" s="12"/>
      <c r="H862" s="12"/>
      <c r="I862" s="12"/>
      <c r="J862" s="1" t="s">
        <v>381</v>
      </c>
      <c r="K862" s="27">
        <v>27310</v>
      </c>
      <c r="L862" s="27"/>
      <c r="M862" s="27"/>
      <c r="N862" s="27"/>
      <c r="O862" s="1"/>
      <c r="P862" s="1"/>
      <c r="Q862" s="1"/>
    </row>
    <row r="863" spans="1:17" ht="12.75" customHeight="1" x14ac:dyDescent="0.2">
      <c r="J863" s="1" t="s">
        <v>386</v>
      </c>
      <c r="K863" s="27">
        <v>11020</v>
      </c>
    </row>
    <row r="864" spans="1:17" ht="12.75" customHeight="1" x14ac:dyDescent="0.2">
      <c r="J864" s="15"/>
      <c r="K864" s="15"/>
      <c r="L864" s="15"/>
      <c r="M864" s="15"/>
      <c r="N864" s="15"/>
      <c r="O864" s="15"/>
      <c r="P864" s="15"/>
      <c r="Q864" s="15"/>
    </row>
    <row r="865" spans="1:17" ht="12.75" customHeight="1" x14ac:dyDescent="0.2">
      <c r="J865" s="1" t="s">
        <v>210</v>
      </c>
      <c r="K865" s="15"/>
      <c r="L865" s="15"/>
      <c r="M865" s="15"/>
      <c r="N865" s="15"/>
      <c r="O865" s="15"/>
      <c r="P865" s="15"/>
      <c r="Q865" s="15"/>
    </row>
    <row r="866" spans="1:17" ht="25.5" customHeight="1" x14ac:dyDescent="0.2">
      <c r="J866" s="226" t="s">
        <v>242</v>
      </c>
      <c r="K866" s="226"/>
      <c r="L866" s="226"/>
      <c r="M866" s="226"/>
      <c r="N866" s="226"/>
      <c r="O866" s="226"/>
      <c r="P866" s="15"/>
      <c r="Q866" s="15"/>
    </row>
    <row r="867" spans="1:17" x14ac:dyDescent="0.2">
      <c r="J867" s="15"/>
      <c r="K867" s="15"/>
      <c r="L867" s="15"/>
      <c r="M867" s="15"/>
      <c r="N867" s="15"/>
      <c r="O867" s="15"/>
      <c r="P867" s="15"/>
      <c r="Q867" s="15"/>
    </row>
    <row r="868" spans="1:17" x14ac:dyDescent="0.2">
      <c r="J868" s="15"/>
      <c r="K868" s="15"/>
      <c r="L868" s="15"/>
      <c r="M868" s="15"/>
      <c r="N868" s="15"/>
      <c r="O868" s="15"/>
      <c r="P868" s="15"/>
      <c r="Q868" s="15"/>
    </row>
    <row r="869" spans="1:17" x14ac:dyDescent="0.2">
      <c r="J869" s="15"/>
      <c r="K869" s="15"/>
      <c r="L869" s="15"/>
      <c r="M869" s="15"/>
      <c r="N869" s="15"/>
      <c r="O869" s="15"/>
      <c r="P869" s="15"/>
      <c r="Q869" s="15"/>
    </row>
    <row r="870" spans="1:17" x14ac:dyDescent="0.2">
      <c r="J870" s="16"/>
      <c r="K870" s="16"/>
      <c r="L870" s="16"/>
      <c r="M870" s="16"/>
      <c r="N870" s="16"/>
      <c r="O870" s="16"/>
      <c r="P870" s="16"/>
      <c r="Q870" s="16"/>
    </row>
    <row r="871" spans="1:17" x14ac:dyDescent="0.2">
      <c r="J871" s="16"/>
      <c r="K871" s="16"/>
      <c r="L871" s="16"/>
      <c r="M871" s="16"/>
      <c r="N871" s="16"/>
      <c r="O871" s="16"/>
      <c r="P871" s="16"/>
      <c r="Q871" s="16"/>
    </row>
    <row r="873" spans="1:17" ht="30" customHeight="1" x14ac:dyDescent="0.25">
      <c r="J873" s="230" t="s">
        <v>394</v>
      </c>
      <c r="K873" s="230"/>
      <c r="L873" s="230"/>
      <c r="M873" s="230"/>
      <c r="N873" s="230"/>
      <c r="O873" s="230"/>
      <c r="P873" s="230"/>
    </row>
    <row r="874" spans="1:17" ht="15.6" customHeight="1" x14ac:dyDescent="0.25">
      <c r="A874" s="231"/>
      <c r="B874" s="232"/>
      <c r="C874" s="232"/>
      <c r="D874" s="232"/>
      <c r="E874" s="232"/>
      <c r="F874" s="232"/>
      <c r="G874" s="232"/>
      <c r="H874" s="232"/>
      <c r="I874" s="232"/>
      <c r="J874" s="1" t="s">
        <v>184</v>
      </c>
      <c r="K874" s="5">
        <v>8.4</v>
      </c>
    </row>
    <row r="875" spans="1:17" x14ac:dyDescent="0.2">
      <c r="J875" s="1" t="s">
        <v>185</v>
      </c>
      <c r="K875" s="1" t="s">
        <v>119</v>
      </c>
    </row>
    <row r="876" spans="1:17" x14ac:dyDescent="0.2">
      <c r="J876" s="1" t="s">
        <v>186</v>
      </c>
      <c r="K876" s="1" t="s">
        <v>245</v>
      </c>
    </row>
    <row r="877" spans="1:17" x14ac:dyDescent="0.2">
      <c r="J877" s="1" t="s">
        <v>188</v>
      </c>
      <c r="K877" s="1" t="s">
        <v>363</v>
      </c>
    </row>
    <row r="878" spans="1:17" x14ac:dyDescent="0.2">
      <c r="J878" s="1" t="s">
        <v>190</v>
      </c>
      <c r="K878" s="1" t="s">
        <v>245</v>
      </c>
    </row>
    <row r="879" spans="1:17" s="15" customFormat="1" x14ac:dyDescent="0.2">
      <c r="A879" s="12"/>
      <c r="B879" s="12"/>
      <c r="C879" s="12"/>
      <c r="D879" s="12"/>
      <c r="E879" s="12"/>
      <c r="F879" s="12"/>
      <c r="G879" s="12"/>
      <c r="H879" s="12"/>
      <c r="I879" s="12"/>
      <c r="J879" s="1" t="s">
        <v>373</v>
      </c>
      <c r="K879" s="57">
        <v>0.18</v>
      </c>
      <c r="L879" s="1"/>
      <c r="M879" s="57"/>
      <c r="N879" s="1"/>
      <c r="O879" s="1"/>
      <c r="P879" s="1"/>
      <c r="Q879" s="1"/>
    </row>
    <row r="880" spans="1:17" s="15" customFormat="1" x14ac:dyDescent="0.2">
      <c r="A880" s="12"/>
      <c r="B880" s="12"/>
      <c r="C880" s="12"/>
      <c r="D880" s="12"/>
      <c r="E880" s="12"/>
      <c r="F880" s="12"/>
      <c r="G880" s="12"/>
      <c r="H880" s="12"/>
      <c r="I880" s="12"/>
      <c r="J880" s="1" t="s">
        <v>379</v>
      </c>
      <c r="K880" s="57">
        <v>0.193</v>
      </c>
      <c r="L880" s="1"/>
      <c r="M880" s="57"/>
      <c r="N880" s="1"/>
      <c r="O880" s="1"/>
      <c r="P880" s="1"/>
      <c r="Q880" s="1"/>
    </row>
    <row r="881" spans="1:17" s="15" customFormat="1" x14ac:dyDescent="0.2">
      <c r="A881" s="12"/>
      <c r="B881" s="12"/>
      <c r="C881" s="12"/>
      <c r="D881" s="12"/>
      <c r="E881" s="12"/>
      <c r="F881" s="12"/>
      <c r="G881" s="12"/>
      <c r="H881" s="12"/>
      <c r="I881" s="12"/>
      <c r="J881" s="1" t="s">
        <v>372</v>
      </c>
      <c r="K881" s="57">
        <v>0.19400000000000001</v>
      </c>
      <c r="L881" s="1"/>
      <c r="M881" s="57"/>
      <c r="N881" s="1"/>
      <c r="O881" s="1"/>
      <c r="P881" s="1"/>
      <c r="Q881" s="1"/>
    </row>
    <row r="882" spans="1:17" s="15" customFormat="1" x14ac:dyDescent="0.2">
      <c r="A882" s="12"/>
      <c r="B882" s="12"/>
      <c r="C882" s="12"/>
      <c r="D882" s="12"/>
      <c r="E882" s="12"/>
      <c r="F882" s="12"/>
      <c r="G882" s="12"/>
      <c r="H882" s="12"/>
      <c r="I882" s="12"/>
      <c r="J882" s="1" t="s">
        <v>385</v>
      </c>
      <c r="K882" s="57">
        <v>0.19800000000000001</v>
      </c>
      <c r="L882" s="1"/>
      <c r="M882" s="57"/>
      <c r="N882" s="1"/>
      <c r="O882" s="1"/>
      <c r="P882" s="1"/>
      <c r="Q882" s="1"/>
    </row>
    <row r="883" spans="1:17" s="15" customFormat="1" x14ac:dyDescent="0.2">
      <c r="A883" s="12"/>
      <c r="B883" s="12"/>
      <c r="C883" s="12"/>
      <c r="D883" s="12"/>
      <c r="E883" s="12"/>
      <c r="F883" s="12"/>
      <c r="G883" s="12"/>
      <c r="H883" s="12"/>
      <c r="I883" s="12"/>
      <c r="J883" s="1" t="s">
        <v>369</v>
      </c>
      <c r="K883" s="57">
        <v>0.2</v>
      </c>
      <c r="L883" s="1"/>
      <c r="M883" s="57"/>
      <c r="N883" s="1"/>
      <c r="O883" s="1"/>
      <c r="P883" s="1"/>
      <c r="Q883" s="1"/>
    </row>
    <row r="884" spans="1:17" s="15" customFormat="1" x14ac:dyDescent="0.2">
      <c r="A884" s="12"/>
      <c r="B884" s="12"/>
      <c r="C884" s="12"/>
      <c r="D884" s="12"/>
      <c r="E884" s="12"/>
      <c r="F884" s="12"/>
      <c r="G884" s="12"/>
      <c r="H884" s="12"/>
      <c r="I884" s="12"/>
      <c r="J884" s="1" t="s">
        <v>384</v>
      </c>
      <c r="K884" s="57">
        <v>0.20599999999999999</v>
      </c>
      <c r="L884" s="1"/>
      <c r="M884" s="57"/>
      <c r="N884" s="1"/>
      <c r="O884" s="1"/>
      <c r="P884" s="1"/>
      <c r="Q884" s="1"/>
    </row>
    <row r="885" spans="1:17" s="15" customFormat="1" x14ac:dyDescent="0.2">
      <c r="A885" s="12"/>
      <c r="B885" s="12"/>
      <c r="C885" s="12"/>
      <c r="D885" s="12"/>
      <c r="E885" s="12"/>
      <c r="F885" s="12"/>
      <c r="G885" s="12"/>
      <c r="H885" s="12"/>
      <c r="I885" s="12"/>
      <c r="J885" s="1" t="s">
        <v>375</v>
      </c>
      <c r="K885" s="57">
        <v>0.214</v>
      </c>
      <c r="L885" s="1"/>
      <c r="M885" s="57"/>
      <c r="N885" s="1"/>
      <c r="O885" s="1"/>
      <c r="P885" s="1"/>
      <c r="Q885" s="1"/>
    </row>
    <row r="886" spans="1:17" s="15" customFormat="1" x14ac:dyDescent="0.2">
      <c r="A886" s="12"/>
      <c r="B886" s="12"/>
      <c r="C886" s="12"/>
      <c r="D886" s="12"/>
      <c r="E886" s="12"/>
      <c r="F886" s="12"/>
      <c r="G886" s="12"/>
      <c r="H886" s="12"/>
      <c r="I886" s="12"/>
      <c r="J886" s="1" t="s">
        <v>368</v>
      </c>
      <c r="K886" s="57">
        <v>0.219</v>
      </c>
      <c r="L886" s="1"/>
      <c r="M886" s="57"/>
      <c r="N886" s="1"/>
      <c r="O886" s="1"/>
      <c r="P886" s="1"/>
      <c r="Q886" s="1"/>
    </row>
    <row r="887" spans="1:17" s="15" customFormat="1" x14ac:dyDescent="0.2">
      <c r="A887" s="12"/>
      <c r="B887" s="12"/>
      <c r="C887" s="12"/>
      <c r="D887" s="12"/>
      <c r="E887" s="12"/>
      <c r="F887" s="12"/>
      <c r="G887" s="12"/>
      <c r="H887" s="12"/>
      <c r="I887" s="12"/>
      <c r="J887" s="1" t="s">
        <v>371</v>
      </c>
      <c r="K887" s="57">
        <v>0.221</v>
      </c>
      <c r="L887" s="1"/>
      <c r="M887" s="57"/>
      <c r="N887" s="1"/>
      <c r="O887" s="1"/>
      <c r="P887" s="1"/>
      <c r="Q887" s="1"/>
    </row>
    <row r="888" spans="1:17" s="15" customFormat="1" x14ac:dyDescent="0.2">
      <c r="A888" s="12"/>
      <c r="B888" s="12"/>
      <c r="C888" s="12"/>
      <c r="D888" s="12"/>
      <c r="E888" s="12"/>
      <c r="F888" s="12"/>
      <c r="G888" s="12"/>
      <c r="H888" s="12"/>
      <c r="I888" s="12"/>
      <c r="J888" s="1" t="s">
        <v>377</v>
      </c>
      <c r="K888" s="57">
        <v>0.224</v>
      </c>
      <c r="L888" s="1"/>
      <c r="M888" s="57"/>
      <c r="N888" s="1"/>
      <c r="O888" s="1"/>
      <c r="P888" s="1"/>
      <c r="Q888" s="1"/>
    </row>
    <row r="889" spans="1:17" s="15" customFormat="1" x14ac:dyDescent="0.2">
      <c r="A889" s="12"/>
      <c r="B889" s="12"/>
      <c r="C889" s="12"/>
      <c r="D889" s="12"/>
      <c r="E889" s="12"/>
      <c r="F889" s="12"/>
      <c r="G889" s="12"/>
      <c r="H889" s="12"/>
      <c r="I889" s="12"/>
      <c r="J889" s="1" t="s">
        <v>370</v>
      </c>
      <c r="K889" s="57">
        <v>0.22800000000000001</v>
      </c>
      <c r="L889" s="1"/>
      <c r="M889" s="57"/>
      <c r="N889" s="1"/>
      <c r="O889" s="1"/>
      <c r="P889" s="1"/>
      <c r="Q889" s="1"/>
    </row>
    <row r="890" spans="1:17" s="15" customFormat="1" x14ac:dyDescent="0.2">
      <c r="A890" s="12"/>
      <c r="B890" s="12"/>
      <c r="C890" s="12"/>
      <c r="D890" s="12"/>
      <c r="E890" s="12"/>
      <c r="F890" s="12"/>
      <c r="G890" s="12"/>
      <c r="H890" s="12"/>
      <c r="I890" s="12"/>
      <c r="J890" s="1" t="s">
        <v>381</v>
      </c>
      <c r="K890" s="57">
        <v>0.24399999999999999</v>
      </c>
      <c r="L890" s="1"/>
      <c r="M890" s="57"/>
      <c r="N890" s="1"/>
      <c r="O890" s="1"/>
      <c r="P890" s="1"/>
      <c r="Q890" s="1"/>
    </row>
    <row r="891" spans="1:17" s="15" customFormat="1" x14ac:dyDescent="0.2">
      <c r="A891" s="12"/>
      <c r="B891" s="12"/>
      <c r="C891" s="12"/>
      <c r="D891" s="12"/>
      <c r="E891" s="12"/>
      <c r="F891" s="12"/>
      <c r="G891" s="12"/>
      <c r="H891" s="12"/>
      <c r="I891" s="12"/>
      <c r="J891" s="1" t="s">
        <v>374</v>
      </c>
      <c r="K891" s="57">
        <v>0.246</v>
      </c>
      <c r="L891" s="1"/>
      <c r="M891" s="57"/>
      <c r="N891" s="1"/>
      <c r="O891" s="1"/>
      <c r="P891" s="1"/>
      <c r="Q891" s="1"/>
    </row>
    <row r="892" spans="1:17" s="15" customFormat="1" x14ac:dyDescent="0.2">
      <c r="A892" s="12"/>
      <c r="B892" s="12"/>
      <c r="C892" s="12"/>
      <c r="D892" s="12"/>
      <c r="E892" s="12"/>
      <c r="F892" s="12"/>
      <c r="G892" s="12"/>
      <c r="H892" s="12"/>
      <c r="I892" s="12"/>
      <c r="J892" s="1" t="s">
        <v>376</v>
      </c>
      <c r="K892" s="57">
        <v>0.254</v>
      </c>
      <c r="L892" s="1"/>
      <c r="M892" s="57"/>
      <c r="N892" s="1"/>
      <c r="O892" s="1"/>
      <c r="P892" s="1"/>
      <c r="Q892" s="1"/>
    </row>
    <row r="893" spans="1:17" s="15" customFormat="1" x14ac:dyDescent="0.2">
      <c r="A893" s="12"/>
      <c r="B893" s="12"/>
      <c r="C893" s="12"/>
      <c r="D893" s="12"/>
      <c r="E893" s="12"/>
      <c r="F893" s="12"/>
      <c r="G893" s="12"/>
      <c r="H893" s="12"/>
      <c r="I893" s="12"/>
      <c r="J893" s="1" t="s">
        <v>365</v>
      </c>
      <c r="K893" s="57">
        <v>0.254</v>
      </c>
      <c r="L893" s="1"/>
      <c r="M893" s="57"/>
      <c r="N893" s="1"/>
      <c r="O893" s="1"/>
      <c r="P893" s="1"/>
      <c r="Q893" s="1"/>
    </row>
    <row r="894" spans="1:17" s="15" customFormat="1" x14ac:dyDescent="0.2">
      <c r="A894" s="12"/>
      <c r="B894" s="12"/>
      <c r="C894" s="12"/>
      <c r="D894" s="12"/>
      <c r="E894" s="12"/>
      <c r="F894" s="12"/>
      <c r="G894" s="12"/>
      <c r="H894" s="12"/>
      <c r="I894" s="12"/>
      <c r="J894" s="1" t="s">
        <v>364</v>
      </c>
      <c r="K894" s="57">
        <v>0.28000000000000003</v>
      </c>
      <c r="L894" s="1"/>
      <c r="M894" s="57"/>
      <c r="N894" s="1"/>
      <c r="O894" s="1"/>
      <c r="P894" s="1"/>
      <c r="Q894" s="1"/>
    </row>
    <row r="895" spans="1:17" x14ac:dyDescent="0.2">
      <c r="J895" s="1" t="s">
        <v>367</v>
      </c>
      <c r="K895" s="57">
        <v>0.28000000000000003</v>
      </c>
      <c r="M895" s="57"/>
    </row>
    <row r="896" spans="1:17" x14ac:dyDescent="0.2">
      <c r="J896" s="1" t="s">
        <v>380</v>
      </c>
      <c r="K896" s="57">
        <v>0.29299999999999998</v>
      </c>
      <c r="M896" s="57"/>
    </row>
    <row r="897" spans="3:17" x14ac:dyDescent="0.2">
      <c r="J897" s="1" t="s">
        <v>366</v>
      </c>
      <c r="K897" s="57">
        <v>0.29399999999999998</v>
      </c>
      <c r="M897" s="57"/>
    </row>
    <row r="898" spans="3:17" x14ac:dyDescent="0.2">
      <c r="J898" s="1" t="s">
        <v>378</v>
      </c>
      <c r="K898" s="57">
        <v>0.31</v>
      </c>
      <c r="M898" s="57"/>
    </row>
    <row r="899" spans="3:17" x14ac:dyDescent="0.2">
      <c r="J899" s="1" t="s">
        <v>383</v>
      </c>
      <c r="K899" s="57">
        <v>0.33700000000000002</v>
      </c>
      <c r="M899" s="57"/>
    </row>
    <row r="900" spans="3:17" x14ac:dyDescent="0.2">
      <c r="J900" s="1" t="s">
        <v>382</v>
      </c>
      <c r="K900" s="57">
        <v>0.377</v>
      </c>
      <c r="M900" s="57"/>
    </row>
    <row r="901" spans="3:17" x14ac:dyDescent="0.2">
      <c r="C901" s="28"/>
      <c r="J901" s="1" t="s">
        <v>386</v>
      </c>
      <c r="K901" s="57">
        <v>0.246</v>
      </c>
      <c r="M901" s="57"/>
    </row>
    <row r="902" spans="3:17" x14ac:dyDescent="0.2">
      <c r="C902" s="28"/>
      <c r="K902" s="57"/>
      <c r="M902" s="57"/>
      <c r="Q902" s="27"/>
    </row>
    <row r="903" spans="3:17" x14ac:dyDescent="0.2">
      <c r="C903" s="28"/>
      <c r="K903" s="57"/>
      <c r="M903" s="57"/>
      <c r="Q903" s="27"/>
    </row>
    <row r="904" spans="3:17" x14ac:dyDescent="0.2">
      <c r="C904" s="28"/>
      <c r="K904" s="57"/>
      <c r="M904" s="57"/>
      <c r="Q904" s="27"/>
    </row>
    <row r="905" spans="3:17" x14ac:dyDescent="0.2">
      <c r="C905" s="28"/>
      <c r="K905" s="57"/>
      <c r="M905" s="57"/>
      <c r="Q905" s="27"/>
    </row>
    <row r="909" spans="3:17" x14ac:dyDescent="0.2">
      <c r="J909" s="16"/>
      <c r="K909" s="16"/>
      <c r="L909" s="16"/>
      <c r="M909" s="16"/>
      <c r="N909" s="16"/>
      <c r="O909" s="16"/>
      <c r="P909" s="16"/>
      <c r="Q909" s="16"/>
    </row>
    <row r="910" spans="3:17" x14ac:dyDescent="0.2">
      <c r="J910" s="16"/>
      <c r="K910" s="16"/>
      <c r="L910" s="16"/>
      <c r="M910" s="16"/>
      <c r="N910" s="16"/>
      <c r="O910" s="16"/>
      <c r="P910" s="16"/>
      <c r="Q910" s="16"/>
    </row>
    <row r="911" spans="3:17" x14ac:dyDescent="0.2">
      <c r="J911" s="16"/>
      <c r="K911" s="16"/>
      <c r="L911" s="16"/>
      <c r="M911" s="16"/>
      <c r="N911" s="16"/>
      <c r="O911" s="16"/>
      <c r="P911" s="16"/>
      <c r="Q911" s="16"/>
    </row>
    <row r="912" spans="3:17" ht="33" customHeight="1" x14ac:dyDescent="0.25">
      <c r="J912" s="230" t="s">
        <v>395</v>
      </c>
      <c r="K912" s="230"/>
      <c r="L912" s="230"/>
      <c r="M912" s="230"/>
      <c r="N912" s="230"/>
      <c r="O912" s="230"/>
    </row>
    <row r="913" spans="1:14" x14ac:dyDescent="0.2">
      <c r="J913" s="1" t="s">
        <v>184</v>
      </c>
      <c r="K913" s="5">
        <v>8.5</v>
      </c>
    </row>
    <row r="914" spans="1:14" ht="15" customHeight="1" x14ac:dyDescent="0.25">
      <c r="A914" s="231"/>
      <c r="B914" s="232"/>
      <c r="C914" s="232"/>
      <c r="D914" s="232"/>
      <c r="E914" s="232"/>
      <c r="F914" s="232"/>
      <c r="G914" s="232"/>
      <c r="H914" s="232"/>
      <c r="I914" s="232"/>
      <c r="J914" s="1" t="s">
        <v>185</v>
      </c>
      <c r="K914" s="1" t="s">
        <v>396</v>
      </c>
    </row>
    <row r="915" spans="1:14" x14ac:dyDescent="0.2">
      <c r="J915" s="1" t="s">
        <v>186</v>
      </c>
      <c r="K915" s="1" t="s">
        <v>397</v>
      </c>
    </row>
    <row r="916" spans="1:14" x14ac:dyDescent="0.2">
      <c r="J916" s="1" t="s">
        <v>188</v>
      </c>
      <c r="K916" s="1" t="s">
        <v>363</v>
      </c>
    </row>
    <row r="917" spans="1:14" x14ac:dyDescent="0.2">
      <c r="J917" s="16"/>
      <c r="K917" s="16"/>
    </row>
    <row r="918" spans="1:14" x14ac:dyDescent="0.2">
      <c r="J918" s="1" t="s">
        <v>190</v>
      </c>
      <c r="K918" s="1" t="s">
        <v>397</v>
      </c>
    </row>
    <row r="919" spans="1:14" x14ac:dyDescent="0.2">
      <c r="J919" s="1" t="s">
        <v>364</v>
      </c>
      <c r="K919" s="27">
        <v>114000</v>
      </c>
      <c r="L919" s="27"/>
      <c r="M919" s="27"/>
      <c r="N919" s="27"/>
    </row>
    <row r="920" spans="1:14" x14ac:dyDescent="0.2">
      <c r="J920" s="1" t="s">
        <v>366</v>
      </c>
      <c r="K920" s="27">
        <v>135000</v>
      </c>
      <c r="L920" s="27"/>
      <c r="M920" s="27"/>
      <c r="N920" s="27"/>
    </row>
    <row r="921" spans="1:14" x14ac:dyDescent="0.2">
      <c r="J921" s="1" t="s">
        <v>367</v>
      </c>
      <c r="K921" s="27">
        <v>139000</v>
      </c>
      <c r="L921" s="27"/>
      <c r="M921" s="27"/>
      <c r="N921" s="27"/>
    </row>
    <row r="922" spans="1:14" x14ac:dyDescent="0.2">
      <c r="J922" s="1" t="s">
        <v>365</v>
      </c>
      <c r="K922" s="27">
        <v>140000</v>
      </c>
      <c r="L922" s="27"/>
      <c r="M922" s="27"/>
      <c r="N922" s="27"/>
    </row>
    <row r="923" spans="1:14" x14ac:dyDescent="0.2">
      <c r="J923" s="1" t="s">
        <v>368</v>
      </c>
      <c r="K923" s="27">
        <v>157000</v>
      </c>
      <c r="L923" s="27"/>
      <c r="M923" s="27"/>
      <c r="N923" s="27"/>
    </row>
    <row r="924" spans="1:14" x14ac:dyDescent="0.2">
      <c r="J924" s="1" t="s">
        <v>370</v>
      </c>
      <c r="K924" s="27">
        <v>179000</v>
      </c>
      <c r="L924" s="27"/>
      <c r="M924" s="27"/>
      <c r="N924" s="27"/>
    </row>
    <row r="925" spans="1:14" x14ac:dyDescent="0.2">
      <c r="J925" s="1" t="s">
        <v>369</v>
      </c>
      <c r="K925" s="27">
        <v>180000</v>
      </c>
      <c r="L925" s="27"/>
      <c r="M925" s="27"/>
      <c r="N925" s="27"/>
    </row>
    <row r="926" spans="1:14" x14ac:dyDescent="0.2">
      <c r="J926" s="1" t="s">
        <v>371</v>
      </c>
      <c r="K926" s="27">
        <v>183000</v>
      </c>
      <c r="L926" s="27"/>
      <c r="M926" s="27"/>
      <c r="N926" s="27"/>
    </row>
    <row r="927" spans="1:14" x14ac:dyDescent="0.2">
      <c r="J927" s="1" t="s">
        <v>372</v>
      </c>
      <c r="K927" s="27">
        <v>186000</v>
      </c>
      <c r="L927" s="27"/>
      <c r="M927" s="27"/>
      <c r="N927" s="27"/>
    </row>
    <row r="928" spans="1:14" x14ac:dyDescent="0.2">
      <c r="J928" s="1" t="s">
        <v>378</v>
      </c>
      <c r="K928" s="27">
        <v>193000</v>
      </c>
      <c r="L928" s="27"/>
      <c r="M928" s="27"/>
      <c r="N928" s="27"/>
    </row>
    <row r="929" spans="10:17" x14ac:dyDescent="0.2">
      <c r="J929" s="1" t="s">
        <v>373</v>
      </c>
      <c r="K929" s="27">
        <v>200000</v>
      </c>
      <c r="L929" s="27"/>
      <c r="M929" s="27"/>
      <c r="N929" s="27"/>
    </row>
    <row r="930" spans="10:17" x14ac:dyDescent="0.2">
      <c r="J930" s="1" t="s">
        <v>374</v>
      </c>
      <c r="K930" s="27">
        <v>202000</v>
      </c>
      <c r="L930" s="27"/>
      <c r="M930" s="27"/>
      <c r="N930" s="27"/>
    </row>
    <row r="931" spans="10:17" x14ac:dyDescent="0.2">
      <c r="J931" s="1" t="s">
        <v>375</v>
      </c>
      <c r="K931" s="27">
        <v>205000</v>
      </c>
      <c r="L931" s="27"/>
      <c r="M931" s="27"/>
      <c r="N931" s="27"/>
    </row>
    <row r="932" spans="10:17" x14ac:dyDescent="0.2">
      <c r="J932" s="1" t="s">
        <v>376</v>
      </c>
      <c r="K932" s="27">
        <v>209000</v>
      </c>
      <c r="L932" s="27"/>
      <c r="M932" s="27"/>
      <c r="N932" s="27"/>
    </row>
    <row r="933" spans="10:17" x14ac:dyDescent="0.2">
      <c r="J933" s="1" t="s">
        <v>382</v>
      </c>
      <c r="K933" s="27">
        <v>210000</v>
      </c>
      <c r="L933" s="27"/>
      <c r="M933" s="27"/>
      <c r="N933" s="27"/>
    </row>
    <row r="934" spans="10:17" x14ac:dyDescent="0.2">
      <c r="J934" s="1" t="s">
        <v>377</v>
      </c>
      <c r="K934" s="27">
        <v>224000</v>
      </c>
      <c r="L934" s="27"/>
      <c r="M934" s="27"/>
      <c r="N934" s="27"/>
    </row>
    <row r="935" spans="10:17" x14ac:dyDescent="0.2">
      <c r="J935" s="1" t="s">
        <v>380</v>
      </c>
      <c r="K935" s="27">
        <v>226000</v>
      </c>
      <c r="L935" s="27"/>
      <c r="M935" s="27"/>
      <c r="N935" s="27"/>
    </row>
    <row r="936" spans="10:17" x14ac:dyDescent="0.2">
      <c r="J936" s="1" t="s">
        <v>379</v>
      </c>
      <c r="K936" s="27">
        <v>229000</v>
      </c>
      <c r="L936" s="27"/>
      <c r="M936" s="27"/>
      <c r="N936" s="27"/>
    </row>
    <row r="937" spans="10:17" x14ac:dyDescent="0.2">
      <c r="J937" s="1" t="s">
        <v>383</v>
      </c>
      <c r="K937" s="27">
        <v>234000</v>
      </c>
      <c r="L937" s="27"/>
      <c r="M937" s="27"/>
      <c r="N937" s="27"/>
    </row>
    <row r="938" spans="10:17" x14ac:dyDescent="0.2">
      <c r="J938" s="1" t="s">
        <v>381</v>
      </c>
      <c r="K938" s="27">
        <v>246000</v>
      </c>
      <c r="L938" s="27"/>
      <c r="M938" s="27"/>
      <c r="N938" s="27"/>
    </row>
    <row r="939" spans="10:17" x14ac:dyDescent="0.2">
      <c r="J939" s="1" t="s">
        <v>384</v>
      </c>
      <c r="K939" s="27">
        <v>277000</v>
      </c>
      <c r="L939" s="27"/>
      <c r="M939" s="27"/>
      <c r="N939" s="27"/>
    </row>
    <row r="940" spans="10:17" x14ac:dyDescent="0.2">
      <c r="J940" s="1" t="s">
        <v>385</v>
      </c>
      <c r="K940" s="27">
        <v>311000</v>
      </c>
      <c r="L940" s="27"/>
      <c r="M940" s="27"/>
      <c r="N940" s="27"/>
    </row>
    <row r="941" spans="10:17" x14ac:dyDescent="0.2">
      <c r="J941" s="1" t="s">
        <v>386</v>
      </c>
      <c r="K941" s="27">
        <v>202000</v>
      </c>
      <c r="L941" s="27"/>
      <c r="M941" s="27"/>
      <c r="N941" s="27"/>
    </row>
    <row r="942" spans="10:17" x14ac:dyDescent="0.2">
      <c r="K942" s="27"/>
      <c r="L942" s="27"/>
      <c r="M942" s="27"/>
      <c r="N942" s="27"/>
      <c r="Q942" s="27"/>
    </row>
    <row r="943" spans="10:17" x14ac:dyDescent="0.2">
      <c r="J943" s="5" t="s">
        <v>220</v>
      </c>
      <c r="K943" s="27"/>
      <c r="L943" s="27"/>
      <c r="M943" s="27"/>
      <c r="N943" s="27"/>
      <c r="Q943" s="27"/>
    </row>
    <row r="944" spans="10:17" x14ac:dyDescent="0.2">
      <c r="K944" s="27"/>
      <c r="L944" s="27"/>
      <c r="M944" s="27"/>
      <c r="N944" s="27"/>
      <c r="Q944" s="27"/>
    </row>
    <row r="945" spans="1:17" x14ac:dyDescent="0.2">
      <c r="K945" s="27"/>
      <c r="L945" s="27"/>
      <c r="M945" s="27"/>
      <c r="N945" s="27"/>
      <c r="Q945" s="27"/>
    </row>
    <row r="946" spans="1:17" x14ac:dyDescent="0.2">
      <c r="K946" s="27"/>
      <c r="L946" s="27"/>
      <c r="M946" s="27"/>
      <c r="N946" s="27"/>
      <c r="Q946" s="27"/>
    </row>
    <row r="947" spans="1:17" x14ac:dyDescent="0.2">
      <c r="K947" s="27"/>
      <c r="L947" s="27"/>
      <c r="M947" s="27"/>
      <c r="N947" s="27"/>
      <c r="Q947" s="27"/>
    </row>
    <row r="948" spans="1:17" x14ac:dyDescent="0.2">
      <c r="K948" s="27"/>
      <c r="L948" s="27"/>
      <c r="M948" s="27"/>
      <c r="N948" s="27"/>
      <c r="Q948" s="27"/>
    </row>
    <row r="949" spans="1:17" x14ac:dyDescent="0.2">
      <c r="K949" s="27"/>
      <c r="L949" s="27"/>
      <c r="M949" s="27"/>
      <c r="N949" s="27"/>
      <c r="Q949" s="27"/>
    </row>
    <row r="950" spans="1:17" x14ac:dyDescent="0.2">
      <c r="K950" s="27"/>
      <c r="L950" s="27"/>
      <c r="M950" s="27"/>
      <c r="N950" s="27"/>
      <c r="Q950" s="27"/>
    </row>
    <row r="951" spans="1:17" x14ac:dyDescent="0.2">
      <c r="C951" s="28"/>
    </row>
    <row r="952" spans="1:17" ht="15.75" x14ac:dyDescent="0.25">
      <c r="C952" s="28"/>
      <c r="J952" s="14" t="s">
        <v>398</v>
      </c>
    </row>
    <row r="953" spans="1:17" ht="15" customHeight="1" x14ac:dyDescent="0.25">
      <c r="A953" s="231"/>
      <c r="B953" s="232"/>
      <c r="C953" s="232"/>
      <c r="D953" s="232"/>
      <c r="E953" s="232"/>
      <c r="F953" s="232"/>
      <c r="G953" s="232"/>
      <c r="H953" s="232"/>
      <c r="I953" s="232"/>
      <c r="J953" s="1" t="s">
        <v>184</v>
      </c>
      <c r="K953" s="5">
        <v>9.1</v>
      </c>
    </row>
    <row r="954" spans="1:17" x14ac:dyDescent="0.2">
      <c r="J954" s="1" t="s">
        <v>185</v>
      </c>
      <c r="K954" s="1" t="s">
        <v>125</v>
      </c>
    </row>
    <row r="955" spans="1:17" x14ac:dyDescent="0.2">
      <c r="J955" s="1" t="s">
        <v>186</v>
      </c>
      <c r="K955" s="1" t="s">
        <v>399</v>
      </c>
    </row>
    <row r="956" spans="1:17" x14ac:dyDescent="0.2">
      <c r="J956" s="1" t="s">
        <v>188</v>
      </c>
      <c r="K956" s="1" t="s">
        <v>196</v>
      </c>
    </row>
    <row r="957" spans="1:17" ht="25.5" x14ac:dyDescent="0.2">
      <c r="J957" s="1" t="s">
        <v>190</v>
      </c>
      <c r="K957" s="1" t="s">
        <v>198</v>
      </c>
      <c r="L957" s="1" t="s">
        <v>197</v>
      </c>
      <c r="M957" s="24" t="s">
        <v>400</v>
      </c>
      <c r="N957" s="24" t="s">
        <v>401</v>
      </c>
    </row>
    <row r="958" spans="1:17" x14ac:dyDescent="0.2">
      <c r="J958" s="5" t="s">
        <v>402</v>
      </c>
      <c r="K958" s="27">
        <v>2540</v>
      </c>
      <c r="L958" s="27">
        <v>870</v>
      </c>
      <c r="M958" s="27">
        <v>4760</v>
      </c>
      <c r="N958" s="27">
        <v>1170</v>
      </c>
    </row>
    <row r="959" spans="1:17" x14ac:dyDescent="0.2">
      <c r="J959" s="5">
        <v>2</v>
      </c>
      <c r="K959" s="27">
        <v>3660</v>
      </c>
      <c r="L959" s="27">
        <v>1150</v>
      </c>
      <c r="M959" s="27">
        <v>4760</v>
      </c>
      <c r="N959" s="27">
        <v>1170</v>
      </c>
    </row>
    <row r="960" spans="1:17" x14ac:dyDescent="0.2">
      <c r="J960" s="5">
        <v>3</v>
      </c>
      <c r="K960" s="27">
        <v>4230</v>
      </c>
      <c r="L960" s="27">
        <v>1190</v>
      </c>
      <c r="M960" s="27">
        <v>4760</v>
      </c>
      <c r="N960" s="27">
        <v>1170</v>
      </c>
    </row>
    <row r="961" spans="1:17" x14ac:dyDescent="0.2">
      <c r="J961" s="5">
        <v>4</v>
      </c>
      <c r="K961" s="27">
        <v>4550</v>
      </c>
      <c r="L961" s="27">
        <v>1260</v>
      </c>
      <c r="M961" s="27">
        <v>4760</v>
      </c>
      <c r="N961" s="27">
        <v>1170</v>
      </c>
    </row>
    <row r="962" spans="1:17" x14ac:dyDescent="0.2">
      <c r="J962" s="5">
        <v>5</v>
      </c>
      <c r="K962" s="27">
        <v>5140</v>
      </c>
      <c r="L962" s="27">
        <v>1230</v>
      </c>
      <c r="M962" s="27">
        <v>4760</v>
      </c>
      <c r="N962" s="27">
        <v>1170</v>
      </c>
    </row>
    <row r="963" spans="1:17" x14ac:dyDescent="0.2">
      <c r="J963" s="5">
        <v>6</v>
      </c>
      <c r="K963" s="27">
        <v>5340</v>
      </c>
      <c r="L963" s="27">
        <v>1340</v>
      </c>
      <c r="M963" s="27">
        <v>4760</v>
      </c>
      <c r="N963" s="27">
        <v>1170</v>
      </c>
    </row>
    <row r="964" spans="1:17" x14ac:dyDescent="0.2">
      <c r="J964" s="5">
        <v>7</v>
      </c>
      <c r="K964" s="27">
        <v>5600</v>
      </c>
      <c r="L964" s="27">
        <v>1320</v>
      </c>
      <c r="M964" s="27">
        <v>4760</v>
      </c>
      <c r="N964" s="27">
        <v>1170</v>
      </c>
    </row>
    <row r="965" spans="1:17" x14ac:dyDescent="0.2">
      <c r="J965" s="5">
        <v>8</v>
      </c>
      <c r="K965" s="27">
        <v>5470</v>
      </c>
      <c r="L965" s="27">
        <v>1170</v>
      </c>
      <c r="M965" s="27">
        <v>4760</v>
      </c>
      <c r="N965" s="27">
        <v>1170</v>
      </c>
    </row>
    <row r="966" spans="1:17" x14ac:dyDescent="0.2">
      <c r="J966" s="5">
        <v>9</v>
      </c>
      <c r="K966" s="27">
        <v>5710</v>
      </c>
      <c r="L966" s="27">
        <v>1210</v>
      </c>
      <c r="M966" s="27">
        <v>4760</v>
      </c>
      <c r="N966" s="27">
        <v>1170</v>
      </c>
    </row>
    <row r="967" spans="1:17" x14ac:dyDescent="0.2">
      <c r="J967" s="5" t="s">
        <v>403</v>
      </c>
      <c r="K967" s="27">
        <v>5380</v>
      </c>
      <c r="L967" s="27">
        <v>940</v>
      </c>
      <c r="M967" s="27">
        <v>4760</v>
      </c>
      <c r="N967" s="27">
        <v>1170</v>
      </c>
    </row>
    <row r="968" spans="1:17" x14ac:dyDescent="0.2">
      <c r="J968" s="5" t="s">
        <v>386</v>
      </c>
      <c r="K968" s="27">
        <v>4760</v>
      </c>
      <c r="L968" s="27">
        <v>1170</v>
      </c>
    </row>
    <row r="969" spans="1:17" x14ac:dyDescent="0.2">
      <c r="J969" s="5" t="s">
        <v>404</v>
      </c>
      <c r="K969" s="27">
        <v>520</v>
      </c>
      <c r="L969" s="27">
        <v>180</v>
      </c>
    </row>
    <row r="970" spans="1:17" ht="17.25" customHeight="1" x14ac:dyDescent="0.2">
      <c r="K970" s="42"/>
    </row>
    <row r="971" spans="1:17" ht="17.25" customHeight="1" x14ac:dyDescent="0.2">
      <c r="K971" s="42"/>
    </row>
    <row r="975" spans="1:17" s="15" customFormat="1" ht="12.75" customHeight="1" x14ac:dyDescent="0.2">
      <c r="A975" s="12"/>
      <c r="B975" s="12"/>
      <c r="C975" s="12"/>
      <c r="D975" s="12"/>
      <c r="E975" s="12"/>
      <c r="F975" s="12"/>
      <c r="G975" s="12"/>
      <c r="H975" s="12"/>
      <c r="I975" s="12"/>
      <c r="J975" s="1"/>
      <c r="K975" s="42"/>
      <c r="L975" s="1"/>
      <c r="M975" s="1"/>
      <c r="N975" s="1"/>
      <c r="O975" s="1"/>
      <c r="P975" s="1"/>
      <c r="Q975" s="1"/>
    </row>
    <row r="976" spans="1:17" s="15" customFormat="1" ht="12.75" customHeight="1" x14ac:dyDescent="0.25">
      <c r="A976" s="12"/>
      <c r="B976" s="12"/>
      <c r="C976" s="12"/>
      <c r="D976" s="12"/>
      <c r="E976" s="12"/>
      <c r="F976" s="12"/>
      <c r="G976" s="12"/>
      <c r="H976" s="12"/>
      <c r="I976" s="12"/>
      <c r="J976" s="14" t="s">
        <v>405</v>
      </c>
      <c r="K976" s="42"/>
      <c r="L976" s="1"/>
      <c r="M976" s="1"/>
      <c r="N976" s="1"/>
      <c r="O976" s="1"/>
      <c r="P976" s="1"/>
      <c r="Q976" s="1"/>
    </row>
    <row r="977" spans="1:17" s="15" customFormat="1" ht="12.75" customHeight="1" x14ac:dyDescent="0.25">
      <c r="A977" s="231"/>
      <c r="B977" s="232"/>
      <c r="C977" s="232"/>
      <c r="D977" s="232"/>
      <c r="E977" s="232"/>
      <c r="F977" s="232"/>
      <c r="G977" s="232"/>
      <c r="H977" s="232"/>
      <c r="I977" s="232"/>
      <c r="J977" s="1" t="s">
        <v>184</v>
      </c>
      <c r="K977" s="5">
        <v>9.1999999999999993</v>
      </c>
      <c r="L977" s="1"/>
      <c r="M977" s="1"/>
      <c r="N977" s="1"/>
      <c r="O977" s="1"/>
      <c r="P977" s="1"/>
      <c r="Q977" s="1"/>
    </row>
    <row r="978" spans="1:17" s="15" customFormat="1" ht="12.75" customHeight="1" x14ac:dyDescent="0.2">
      <c r="A978" s="12"/>
      <c r="B978" s="12"/>
      <c r="C978" s="12"/>
      <c r="D978" s="12"/>
      <c r="E978" s="12"/>
      <c r="F978" s="12"/>
      <c r="G978" s="12"/>
      <c r="H978" s="12"/>
      <c r="I978" s="12"/>
      <c r="J978" s="1" t="s">
        <v>185</v>
      </c>
      <c r="K978" s="1" t="s">
        <v>406</v>
      </c>
      <c r="L978" s="1"/>
      <c r="M978" s="1"/>
      <c r="N978" s="1"/>
      <c r="O978" s="1"/>
      <c r="P978" s="1"/>
      <c r="Q978" s="1"/>
    </row>
    <row r="979" spans="1:17" s="15" customFormat="1" ht="12.75" customHeight="1" x14ac:dyDescent="0.2">
      <c r="A979" s="12"/>
      <c r="B979" s="12"/>
      <c r="C979" s="12"/>
      <c r="D979" s="12"/>
      <c r="E979" s="12"/>
      <c r="F979" s="12"/>
      <c r="G979" s="12"/>
      <c r="H979" s="12"/>
      <c r="I979" s="12"/>
      <c r="J979" s="1" t="s">
        <v>186</v>
      </c>
      <c r="K979" s="1" t="s">
        <v>399</v>
      </c>
      <c r="L979" s="1"/>
      <c r="M979" s="1"/>
      <c r="N979" s="1"/>
      <c r="O979" s="1"/>
      <c r="P979" s="1"/>
      <c r="Q979" s="1"/>
    </row>
    <row r="980" spans="1:17" s="15" customFormat="1" ht="12.75" customHeight="1" x14ac:dyDescent="0.2">
      <c r="A980" s="12"/>
      <c r="B980" s="12"/>
      <c r="C980" s="12"/>
      <c r="D980" s="12"/>
      <c r="E980" s="12"/>
      <c r="F980" s="12"/>
      <c r="G980" s="12"/>
      <c r="H980" s="12"/>
      <c r="I980" s="12"/>
      <c r="J980" s="1" t="s">
        <v>188</v>
      </c>
      <c r="K980" s="1" t="s">
        <v>205</v>
      </c>
      <c r="L980" s="1"/>
      <c r="M980" s="1"/>
      <c r="N980" s="1"/>
      <c r="O980" s="1"/>
      <c r="P980" s="1"/>
      <c r="Q980" s="1"/>
    </row>
    <row r="981" spans="1:17" s="15" customFormat="1" ht="51" customHeight="1" x14ac:dyDescent="0.2">
      <c r="A981" s="12"/>
      <c r="B981" s="12"/>
      <c r="C981" s="12"/>
      <c r="D981" s="12"/>
      <c r="E981" s="12"/>
      <c r="F981" s="12"/>
      <c r="G981" s="12"/>
      <c r="H981" s="12"/>
      <c r="I981" s="12"/>
      <c r="J981" s="1" t="s">
        <v>190</v>
      </c>
      <c r="K981" s="23" t="s">
        <v>198</v>
      </c>
      <c r="L981" s="25" t="s">
        <v>206</v>
      </c>
      <c r="M981" s="25" t="s">
        <v>400</v>
      </c>
      <c r="N981" s="25" t="s">
        <v>407</v>
      </c>
      <c r="O981" s="1"/>
      <c r="P981" s="1"/>
      <c r="Q981" s="1"/>
    </row>
    <row r="982" spans="1:17" s="15" customFormat="1" ht="12.75" customHeight="1" x14ac:dyDescent="0.2">
      <c r="A982" s="12"/>
      <c r="B982" s="12"/>
      <c r="C982" s="12"/>
      <c r="D982" s="12"/>
      <c r="E982" s="12"/>
      <c r="F982" s="12"/>
      <c r="G982" s="12"/>
      <c r="H982" s="12"/>
      <c r="I982" s="12"/>
      <c r="J982" s="5" t="s">
        <v>402</v>
      </c>
      <c r="K982" s="42">
        <v>3.3</v>
      </c>
      <c r="L982" s="42">
        <v>2.9</v>
      </c>
      <c r="M982" s="42">
        <v>15.6</v>
      </c>
      <c r="N982" s="42">
        <v>6.9</v>
      </c>
      <c r="O982" s="1"/>
      <c r="P982" s="1"/>
      <c r="Q982" s="1"/>
    </row>
    <row r="983" spans="1:17" s="15" customFormat="1" ht="12.75" customHeight="1" x14ac:dyDescent="0.2">
      <c r="A983" s="12"/>
      <c r="B983" s="12"/>
      <c r="C983" s="12"/>
      <c r="D983" s="12"/>
      <c r="E983" s="12"/>
      <c r="F983" s="12"/>
      <c r="G983" s="12"/>
      <c r="H983" s="12"/>
      <c r="I983" s="12"/>
      <c r="J983" s="5">
        <v>2</v>
      </c>
      <c r="K983" s="42">
        <v>5.3</v>
      </c>
      <c r="L983" s="42">
        <v>4.2</v>
      </c>
      <c r="M983" s="42">
        <v>15.6</v>
      </c>
      <c r="N983" s="42">
        <v>6.9</v>
      </c>
      <c r="O983" s="1"/>
      <c r="P983" s="1"/>
      <c r="Q983" s="1"/>
    </row>
    <row r="984" spans="1:17" s="15" customFormat="1" ht="12.75" customHeight="1" x14ac:dyDescent="0.2">
      <c r="A984" s="12"/>
      <c r="B984" s="12"/>
      <c r="C984" s="12"/>
      <c r="D984" s="12"/>
      <c r="E984" s="12"/>
      <c r="F984" s="12"/>
      <c r="G984" s="12"/>
      <c r="H984" s="12"/>
      <c r="I984" s="12"/>
      <c r="J984" s="5">
        <v>3</v>
      </c>
      <c r="K984" s="42">
        <v>5.9</v>
      </c>
      <c r="L984" s="42">
        <v>4.4000000000000004</v>
      </c>
      <c r="M984" s="42">
        <v>15.6</v>
      </c>
      <c r="N984" s="42">
        <v>6.9</v>
      </c>
      <c r="O984" s="1"/>
      <c r="P984" s="1"/>
      <c r="Q984" s="1"/>
    </row>
    <row r="985" spans="1:17" s="15" customFormat="1" ht="12.75" customHeight="1" x14ac:dyDescent="0.2">
      <c r="A985" s="12"/>
      <c r="B985" s="12"/>
      <c r="C985" s="12"/>
      <c r="D985" s="12"/>
      <c r="E985" s="12"/>
      <c r="F985" s="12"/>
      <c r="G985" s="12"/>
      <c r="H985" s="12"/>
      <c r="I985" s="12"/>
      <c r="J985" s="5">
        <v>4</v>
      </c>
      <c r="K985" s="42">
        <v>8.1999999999999993</v>
      </c>
      <c r="L985" s="42">
        <v>5.4</v>
      </c>
      <c r="M985" s="42">
        <v>15.6</v>
      </c>
      <c r="N985" s="42">
        <v>6.9</v>
      </c>
      <c r="O985" s="1"/>
      <c r="P985" s="1"/>
      <c r="Q985" s="1"/>
    </row>
    <row r="986" spans="1:17" s="15" customFormat="1" ht="12.75" customHeight="1" x14ac:dyDescent="0.2">
      <c r="A986" s="12"/>
      <c r="B986" s="12"/>
      <c r="C986" s="12"/>
      <c r="D986" s="12"/>
      <c r="E986" s="12"/>
      <c r="F986" s="12"/>
      <c r="G986" s="12"/>
      <c r="H986" s="12"/>
      <c r="I986" s="12"/>
      <c r="J986" s="5">
        <v>5</v>
      </c>
      <c r="K986" s="42">
        <v>13.1</v>
      </c>
      <c r="L986" s="42">
        <v>7</v>
      </c>
      <c r="M986" s="42">
        <v>15.6</v>
      </c>
      <c r="N986" s="42">
        <v>6.9</v>
      </c>
      <c r="O986" s="1"/>
      <c r="P986" s="1"/>
      <c r="Q986" s="1"/>
    </row>
    <row r="987" spans="1:17" s="15" customFormat="1" ht="12.75" customHeight="1" x14ac:dyDescent="0.2">
      <c r="A987" s="12"/>
      <c r="B987" s="12"/>
      <c r="C987" s="12"/>
      <c r="D987" s="12"/>
      <c r="E987" s="12"/>
      <c r="F987" s="12"/>
      <c r="G987" s="12"/>
      <c r="H987" s="12"/>
      <c r="I987" s="12"/>
      <c r="J987" s="5">
        <v>6</v>
      </c>
      <c r="K987" s="42">
        <v>16.100000000000001</v>
      </c>
      <c r="L987" s="42">
        <v>8.1</v>
      </c>
      <c r="M987" s="42">
        <v>15.6</v>
      </c>
      <c r="N987" s="42">
        <v>6.9</v>
      </c>
      <c r="O987" s="1"/>
      <c r="P987" s="1"/>
      <c r="Q987" s="1"/>
    </row>
    <row r="988" spans="1:17" s="15" customFormat="1" ht="12.75" customHeight="1" x14ac:dyDescent="0.2">
      <c r="A988" s="12"/>
      <c r="B988" s="12"/>
      <c r="C988" s="12"/>
      <c r="D988" s="12"/>
      <c r="E988" s="12"/>
      <c r="F988" s="12"/>
      <c r="G988" s="12"/>
      <c r="H988" s="12"/>
      <c r="I988" s="12"/>
      <c r="J988" s="5">
        <v>7</v>
      </c>
      <c r="K988" s="42">
        <v>20.7</v>
      </c>
      <c r="L988" s="42">
        <v>9.1999999999999993</v>
      </c>
      <c r="M988" s="42">
        <v>15.6</v>
      </c>
      <c r="N988" s="42">
        <v>6.9</v>
      </c>
      <c r="O988" s="1"/>
      <c r="P988" s="1"/>
      <c r="Q988" s="1"/>
    </row>
    <row r="989" spans="1:17" s="15" customFormat="1" ht="12.75" customHeight="1" x14ac:dyDescent="0.2">
      <c r="A989" s="12"/>
      <c r="B989" s="12"/>
      <c r="C989" s="12"/>
      <c r="D989" s="12"/>
      <c r="E989" s="12"/>
      <c r="F989" s="12"/>
      <c r="G989" s="12"/>
      <c r="H989" s="12"/>
      <c r="I989" s="12"/>
      <c r="J989" s="5">
        <v>8</v>
      </c>
      <c r="K989" s="42">
        <v>24.8</v>
      </c>
      <c r="L989" s="42">
        <v>9.6999999999999993</v>
      </c>
      <c r="M989" s="42">
        <v>15.6</v>
      </c>
      <c r="N989" s="42">
        <v>6.9</v>
      </c>
      <c r="O989" s="1"/>
      <c r="P989" s="1"/>
      <c r="Q989" s="1"/>
    </row>
    <row r="990" spans="1:17" s="15" customFormat="1" ht="12.75" customHeight="1" x14ac:dyDescent="0.2">
      <c r="A990" s="12"/>
      <c r="B990" s="12"/>
      <c r="C990" s="12"/>
      <c r="D990" s="12"/>
      <c r="E990" s="12"/>
      <c r="F990" s="12"/>
      <c r="G990" s="12"/>
      <c r="H990" s="12"/>
      <c r="I990" s="12"/>
      <c r="J990" s="5">
        <v>9</v>
      </c>
      <c r="K990" s="42">
        <v>26.5</v>
      </c>
      <c r="L990" s="42">
        <v>9.3000000000000007</v>
      </c>
      <c r="M990" s="42">
        <v>15.6</v>
      </c>
      <c r="N990" s="42">
        <v>6.9</v>
      </c>
      <c r="O990" s="1"/>
      <c r="P990" s="1"/>
      <c r="Q990" s="1"/>
    </row>
    <row r="991" spans="1:17" ht="12.75" customHeight="1" x14ac:dyDescent="0.2">
      <c r="J991" s="5" t="s">
        <v>403</v>
      </c>
      <c r="K991" s="42">
        <v>32.5</v>
      </c>
      <c r="L991" s="42">
        <v>9</v>
      </c>
      <c r="M991" s="42">
        <v>15.6</v>
      </c>
      <c r="N991" s="42">
        <v>6.9</v>
      </c>
    </row>
    <row r="992" spans="1:17" ht="12.75" customHeight="1" x14ac:dyDescent="0.2">
      <c r="J992" s="5" t="s">
        <v>386</v>
      </c>
      <c r="K992" s="42">
        <v>15.6</v>
      </c>
      <c r="L992" s="42">
        <v>6.9</v>
      </c>
      <c r="M992" s="42"/>
      <c r="N992" s="42"/>
    </row>
    <row r="993" spans="1:17" ht="12.75" customHeight="1" x14ac:dyDescent="0.2">
      <c r="J993" s="5" t="s">
        <v>404</v>
      </c>
      <c r="K993" s="42">
        <v>2.2999999999999998</v>
      </c>
      <c r="L993" s="42">
        <v>1</v>
      </c>
      <c r="M993" s="42"/>
      <c r="N993" s="42"/>
    </row>
    <row r="994" spans="1:17" ht="33" customHeight="1" x14ac:dyDescent="0.2">
      <c r="J994" s="16"/>
      <c r="K994" s="16"/>
      <c r="L994" s="16"/>
      <c r="M994" s="16"/>
      <c r="N994" s="16"/>
      <c r="O994" s="16"/>
      <c r="P994" s="16"/>
      <c r="Q994" s="27"/>
    </row>
    <row r="995" spans="1:17" ht="12.75" customHeight="1" x14ac:dyDescent="0.2">
      <c r="J995" s="1" t="s">
        <v>210</v>
      </c>
      <c r="K995" s="4"/>
      <c r="L995" s="4"/>
      <c r="M995" s="4"/>
      <c r="N995" s="4"/>
      <c r="O995" s="4"/>
      <c r="P995" s="4"/>
      <c r="Q995" s="27"/>
    </row>
    <row r="996" spans="1:17" x14ac:dyDescent="0.2">
      <c r="J996" s="226" t="s">
        <v>408</v>
      </c>
      <c r="K996" s="226"/>
      <c r="L996" s="226"/>
      <c r="M996" s="226"/>
      <c r="N996" s="226"/>
      <c r="O996" s="226"/>
      <c r="P996" s="226"/>
    </row>
    <row r="1000" spans="1:17" x14ac:dyDescent="0.2">
      <c r="J1000" s="4"/>
      <c r="K1000" s="4"/>
      <c r="L1000" s="4"/>
      <c r="M1000" s="4"/>
      <c r="N1000" s="4"/>
      <c r="O1000" s="4"/>
      <c r="P1000" s="4"/>
      <c r="Q1000" s="27"/>
    </row>
    <row r="1001" spans="1:17" ht="32.25" customHeight="1" x14ac:dyDescent="0.25">
      <c r="J1001" s="230" t="s">
        <v>409</v>
      </c>
      <c r="K1001" s="230"/>
      <c r="L1001" s="230"/>
      <c r="M1001" s="230"/>
      <c r="N1001" s="230"/>
      <c r="O1001" s="230"/>
    </row>
    <row r="1002" spans="1:17" ht="12.75" customHeight="1" x14ac:dyDescent="0.2">
      <c r="J1002" s="1" t="s">
        <v>184</v>
      </c>
      <c r="K1002" s="5">
        <v>9.3000000000000007</v>
      </c>
    </row>
    <row r="1003" spans="1:17" ht="12.75" customHeight="1" x14ac:dyDescent="0.2">
      <c r="J1003" s="1" t="s">
        <v>185</v>
      </c>
      <c r="K1003" s="1" t="s">
        <v>129</v>
      </c>
    </row>
    <row r="1004" spans="1:17" ht="12.75" customHeight="1" x14ac:dyDescent="0.2">
      <c r="J1004" s="1" t="s">
        <v>186</v>
      </c>
      <c r="K1004" s="1" t="s">
        <v>399</v>
      </c>
    </row>
    <row r="1005" spans="1:17" ht="12.75" customHeight="1" x14ac:dyDescent="0.2">
      <c r="J1005" s="1" t="s">
        <v>188</v>
      </c>
      <c r="K1005" s="1" t="s">
        <v>245</v>
      </c>
    </row>
    <row r="1006" spans="1:17" ht="12.75" customHeight="1" x14ac:dyDescent="0.25">
      <c r="A1006" s="231"/>
      <c r="B1006" s="232"/>
      <c r="C1006" s="232"/>
      <c r="D1006" s="232"/>
      <c r="E1006" s="232"/>
      <c r="F1006" s="232"/>
      <c r="G1006" s="232"/>
      <c r="H1006" s="232"/>
      <c r="I1006" s="232"/>
      <c r="J1006" s="16"/>
      <c r="K1006" s="16"/>
    </row>
    <row r="1007" spans="1:17" s="15" customFormat="1" ht="25.5" customHeight="1" x14ac:dyDescent="0.2">
      <c r="A1007" s="12"/>
      <c r="B1007" s="12"/>
      <c r="C1007" s="12"/>
      <c r="D1007" s="12"/>
      <c r="E1007" s="12"/>
      <c r="F1007" s="12"/>
      <c r="G1007" s="12"/>
      <c r="H1007" s="12"/>
      <c r="I1007" s="12"/>
      <c r="J1007" s="1" t="s">
        <v>190</v>
      </c>
      <c r="K1007" s="25" t="s">
        <v>245</v>
      </c>
      <c r="L1007" s="25" t="s">
        <v>401</v>
      </c>
      <c r="M1007" s="1"/>
      <c r="N1007" s="1"/>
      <c r="O1007" s="1"/>
      <c r="P1007" s="1"/>
      <c r="Q1007" s="1"/>
    </row>
    <row r="1008" spans="1:17" s="15" customFormat="1" ht="12.75" customHeight="1" x14ac:dyDescent="0.2">
      <c r="A1008" s="12"/>
      <c r="B1008" s="12"/>
      <c r="C1008" s="12"/>
      <c r="D1008" s="12"/>
      <c r="E1008" s="12"/>
      <c r="F1008" s="12"/>
      <c r="G1008" s="12"/>
      <c r="H1008" s="12"/>
      <c r="I1008" s="12"/>
      <c r="J1008" s="5" t="s">
        <v>402</v>
      </c>
      <c r="K1008" s="57">
        <v>0.34300000000000003</v>
      </c>
      <c r="L1008" s="57">
        <v>0.245</v>
      </c>
      <c r="M1008" s="57"/>
      <c r="N1008" s="57"/>
      <c r="O1008" s="1"/>
      <c r="P1008" s="1"/>
      <c r="Q1008" s="1"/>
    </row>
    <row r="1009" spans="1:17" s="15" customFormat="1" ht="12.75" customHeight="1" x14ac:dyDescent="0.2">
      <c r="A1009" s="12"/>
      <c r="B1009" s="12"/>
      <c r="C1009" s="12"/>
      <c r="D1009" s="12"/>
      <c r="E1009" s="12"/>
      <c r="F1009" s="12"/>
      <c r="G1009" s="12"/>
      <c r="H1009" s="12"/>
      <c r="I1009" s="12"/>
      <c r="J1009" s="5">
        <v>2</v>
      </c>
      <c r="K1009" s="57">
        <v>0.315</v>
      </c>
      <c r="L1009" s="57">
        <v>0.245</v>
      </c>
      <c r="M1009" s="57"/>
      <c r="N1009" s="57"/>
      <c r="O1009" s="1"/>
      <c r="P1009" s="1"/>
      <c r="Q1009" s="1"/>
    </row>
    <row r="1010" spans="1:17" s="15" customFormat="1" ht="12.75" customHeight="1" x14ac:dyDescent="0.2">
      <c r="A1010" s="12"/>
      <c r="B1010" s="12"/>
      <c r="C1010" s="12"/>
      <c r="D1010" s="12"/>
      <c r="E1010" s="12"/>
      <c r="F1010" s="12"/>
      <c r="G1010" s="12"/>
      <c r="H1010" s="12"/>
      <c r="I1010" s="12"/>
      <c r="J1010" s="5">
        <v>3</v>
      </c>
      <c r="K1010" s="57">
        <v>0.28100000000000003</v>
      </c>
      <c r="L1010" s="57">
        <v>0.245</v>
      </c>
      <c r="M1010" s="57"/>
      <c r="N1010" s="57"/>
      <c r="O1010" s="1"/>
      <c r="P1010" s="1"/>
      <c r="Q1010" s="1"/>
    </row>
    <row r="1011" spans="1:17" s="15" customFormat="1" ht="12.75" customHeight="1" x14ac:dyDescent="0.2">
      <c r="A1011" s="12"/>
      <c r="B1011" s="12"/>
      <c r="C1011" s="12"/>
      <c r="D1011" s="12"/>
      <c r="E1011" s="12"/>
      <c r="F1011" s="12"/>
      <c r="G1011" s="12"/>
      <c r="H1011" s="12"/>
      <c r="I1011" s="12"/>
      <c r="J1011" s="5">
        <v>4</v>
      </c>
      <c r="K1011" s="57">
        <v>0.27700000000000002</v>
      </c>
      <c r="L1011" s="57">
        <v>0.245</v>
      </c>
      <c r="M1011" s="57"/>
      <c r="N1011" s="57"/>
      <c r="O1011" s="1"/>
      <c r="P1011" s="1"/>
      <c r="Q1011" s="1"/>
    </row>
    <row r="1012" spans="1:17" s="15" customFormat="1" ht="12.75" customHeight="1" x14ac:dyDescent="0.2">
      <c r="A1012" s="12"/>
      <c r="B1012" s="12"/>
      <c r="C1012" s="12"/>
      <c r="D1012" s="12"/>
      <c r="E1012" s="12"/>
      <c r="F1012" s="12"/>
      <c r="G1012" s="12"/>
      <c r="H1012" s="12"/>
      <c r="I1012" s="12"/>
      <c r="J1012" s="5">
        <v>5</v>
      </c>
      <c r="K1012" s="57">
        <v>0.23799999999999999</v>
      </c>
      <c r="L1012" s="57">
        <v>0.245</v>
      </c>
      <c r="M1012" s="57"/>
      <c r="N1012" s="57"/>
      <c r="O1012" s="1"/>
      <c r="P1012" s="1"/>
      <c r="Q1012" s="1"/>
    </row>
    <row r="1013" spans="1:17" s="15" customFormat="1" ht="12.75" customHeight="1" x14ac:dyDescent="0.2">
      <c r="A1013" s="12"/>
      <c r="B1013" s="12"/>
      <c r="C1013" s="12"/>
      <c r="D1013" s="12"/>
      <c r="E1013" s="12"/>
      <c r="F1013" s="12"/>
      <c r="G1013" s="12"/>
      <c r="H1013" s="12"/>
      <c r="I1013" s="12"/>
      <c r="J1013" s="5">
        <v>6</v>
      </c>
      <c r="K1013" s="57">
        <v>0.251</v>
      </c>
      <c r="L1013" s="57">
        <v>0.245</v>
      </c>
      <c r="M1013" s="57"/>
      <c r="N1013" s="57"/>
      <c r="O1013" s="1"/>
      <c r="P1013" s="1"/>
      <c r="Q1013" s="1"/>
    </row>
    <row r="1014" spans="1:17" s="15" customFormat="1" ht="12.75" customHeight="1" x14ac:dyDescent="0.2">
      <c r="A1014" s="12"/>
      <c r="B1014" s="12"/>
      <c r="C1014" s="12"/>
      <c r="D1014" s="12"/>
      <c r="E1014" s="12"/>
      <c r="F1014" s="12"/>
      <c r="G1014" s="12"/>
      <c r="H1014" s="12"/>
      <c r="I1014" s="12"/>
      <c r="J1014" s="5">
        <v>7</v>
      </c>
      <c r="K1014" s="57">
        <v>0.23499999999999999</v>
      </c>
      <c r="L1014" s="57">
        <v>0.245</v>
      </c>
      <c r="M1014" s="57"/>
      <c r="N1014" s="57"/>
      <c r="O1014" s="1"/>
      <c r="P1014" s="1"/>
      <c r="Q1014" s="1"/>
    </row>
    <row r="1015" spans="1:17" s="15" customFormat="1" ht="12.75" customHeight="1" x14ac:dyDescent="0.2">
      <c r="A1015" s="12"/>
      <c r="B1015" s="12"/>
      <c r="C1015" s="12"/>
      <c r="D1015" s="12"/>
      <c r="E1015" s="12"/>
      <c r="F1015" s="12"/>
      <c r="G1015" s="12"/>
      <c r="H1015" s="12"/>
      <c r="I1015" s="12"/>
      <c r="J1015" s="5">
        <v>8</v>
      </c>
      <c r="K1015" s="57">
        <v>0.21299999999999999</v>
      </c>
      <c r="L1015" s="57">
        <v>0.245</v>
      </c>
      <c r="M1015" s="57"/>
      <c r="N1015" s="57"/>
      <c r="O1015" s="1"/>
      <c r="P1015" s="1"/>
      <c r="Q1015" s="1"/>
    </row>
    <row r="1016" spans="1:17" s="15" customFormat="1" ht="12.75" customHeight="1" x14ac:dyDescent="0.2">
      <c r="A1016" s="12"/>
      <c r="B1016" s="12"/>
      <c r="C1016" s="12"/>
      <c r="D1016" s="12"/>
      <c r="E1016" s="12"/>
      <c r="F1016" s="12"/>
      <c r="G1016" s="12"/>
      <c r="H1016" s="12"/>
      <c r="I1016" s="12"/>
      <c r="J1016" s="5">
        <v>9</v>
      </c>
      <c r="K1016" s="57">
        <v>0.21199999999999999</v>
      </c>
      <c r="L1016" s="57">
        <v>0.245</v>
      </c>
      <c r="M1016" s="57"/>
      <c r="N1016" s="57"/>
      <c r="O1016" s="1"/>
      <c r="P1016" s="1"/>
      <c r="Q1016" s="1"/>
    </row>
    <row r="1017" spans="1:17" s="15" customFormat="1" ht="12.75" customHeight="1" x14ac:dyDescent="0.2">
      <c r="A1017" s="12"/>
      <c r="B1017" s="12"/>
      <c r="C1017" s="12"/>
      <c r="D1017" s="12"/>
      <c r="E1017" s="12"/>
      <c r="F1017" s="12"/>
      <c r="G1017" s="12"/>
      <c r="H1017" s="12"/>
      <c r="I1017" s="12"/>
      <c r="J1017" s="5" t="s">
        <v>403</v>
      </c>
      <c r="K1017" s="57">
        <v>0.17399999999999999</v>
      </c>
      <c r="L1017" s="57">
        <v>0.245</v>
      </c>
      <c r="M1017" s="57"/>
      <c r="N1017" s="57"/>
      <c r="O1017" s="1"/>
      <c r="P1017" s="1"/>
      <c r="Q1017" s="1"/>
    </row>
    <row r="1018" spans="1:17" s="15" customFormat="1" ht="12.75" customHeight="1" x14ac:dyDescent="0.2">
      <c r="A1018" s="12"/>
      <c r="B1018" s="12"/>
      <c r="C1018" s="12"/>
      <c r="D1018" s="12"/>
      <c r="E1018" s="12"/>
      <c r="F1018" s="12"/>
      <c r="G1018" s="12"/>
      <c r="H1018" s="12"/>
      <c r="I1018" s="12"/>
      <c r="J1018" s="5" t="s">
        <v>386</v>
      </c>
      <c r="K1018" s="57">
        <v>0.245</v>
      </c>
      <c r="L1018" s="57"/>
      <c r="M1018" s="57"/>
      <c r="N1018" s="57"/>
      <c r="O1018" s="1"/>
      <c r="P1018" s="1"/>
      <c r="Q1018" s="1"/>
    </row>
    <row r="1019" spans="1:17" s="15" customFormat="1" ht="12.75" customHeight="1" x14ac:dyDescent="0.2">
      <c r="A1019" s="12"/>
      <c r="B1019" s="12"/>
      <c r="C1019" s="12"/>
      <c r="D1019" s="12"/>
      <c r="E1019" s="12"/>
      <c r="F1019" s="12"/>
      <c r="G1019" s="12"/>
      <c r="H1019" s="12"/>
      <c r="I1019" s="12"/>
      <c r="J1019" s="5" t="s">
        <v>404</v>
      </c>
      <c r="K1019" s="57">
        <v>0.35199999999999998</v>
      </c>
      <c r="L1019" s="27"/>
      <c r="M1019" s="27"/>
      <c r="N1019" s="27"/>
      <c r="O1019" s="1"/>
      <c r="P1019" s="1"/>
      <c r="Q1019" s="1"/>
    </row>
    <row r="1020" spans="1:17" s="15" customFormat="1" ht="12.75" customHeight="1" x14ac:dyDescent="0.2">
      <c r="A1020" s="12"/>
      <c r="B1020" s="12"/>
      <c r="C1020" s="12"/>
      <c r="D1020" s="12"/>
      <c r="E1020" s="12"/>
      <c r="F1020" s="12"/>
      <c r="G1020" s="12"/>
      <c r="H1020" s="12"/>
      <c r="I1020" s="12"/>
      <c r="J1020" s="16"/>
      <c r="K1020" s="16"/>
      <c r="L1020" s="16"/>
      <c r="M1020" s="16"/>
      <c r="N1020" s="16"/>
      <c r="O1020" s="16"/>
      <c r="P1020" s="16"/>
      <c r="Q1020" s="16"/>
    </row>
    <row r="1021" spans="1:17" s="15" customFormat="1" ht="12.75" customHeight="1" x14ac:dyDescent="0.2">
      <c r="A1021" s="12"/>
      <c r="B1021" s="12"/>
      <c r="C1021" s="12"/>
      <c r="D1021" s="12"/>
      <c r="E1021" s="12"/>
      <c r="F1021" s="12"/>
      <c r="G1021" s="12"/>
      <c r="H1021" s="12"/>
      <c r="I1021" s="12"/>
      <c r="J1021" s="16"/>
      <c r="K1021" s="16"/>
      <c r="L1021" s="16"/>
      <c r="M1021" s="16"/>
      <c r="N1021" s="16"/>
      <c r="O1021" s="16"/>
      <c r="P1021" s="16"/>
      <c r="Q1021" s="16"/>
    </row>
    <row r="1022" spans="1:17" s="15" customFormat="1" ht="12.75" customHeight="1" x14ac:dyDescent="0.2">
      <c r="A1022" s="12"/>
      <c r="B1022" s="12"/>
      <c r="C1022" s="12"/>
      <c r="D1022" s="12"/>
      <c r="E1022" s="12"/>
      <c r="F1022" s="12"/>
      <c r="G1022" s="12"/>
      <c r="H1022" s="12"/>
      <c r="I1022" s="12"/>
      <c r="J1022" s="16"/>
      <c r="K1022" s="16"/>
      <c r="L1022" s="16"/>
      <c r="M1022" s="16"/>
      <c r="N1022" s="16"/>
      <c r="O1022" s="16"/>
      <c r="P1022" s="16"/>
      <c r="Q1022" s="16"/>
    </row>
    <row r="1023" spans="1:17" ht="12.75" customHeight="1" x14ac:dyDescent="0.2"/>
    <row r="1025" spans="10:17" x14ac:dyDescent="0.2">
      <c r="J1025" s="16"/>
      <c r="K1025" s="16"/>
      <c r="L1025" s="16"/>
      <c r="M1025" s="16"/>
      <c r="N1025" s="16"/>
      <c r="O1025" s="16"/>
      <c r="P1025" s="16"/>
      <c r="Q1025" s="16"/>
    </row>
    <row r="1026" spans="10:17" ht="30.75" customHeight="1" x14ac:dyDescent="0.25">
      <c r="J1026" s="236" t="s">
        <v>410</v>
      </c>
      <c r="K1026" s="236"/>
      <c r="L1026" s="236"/>
      <c r="M1026" s="236"/>
      <c r="N1026" s="236"/>
      <c r="O1026" s="236"/>
    </row>
    <row r="1027" spans="10:17" x14ac:dyDescent="0.2">
      <c r="J1027" s="1" t="s">
        <v>184</v>
      </c>
      <c r="K1027" s="5">
        <v>9.4</v>
      </c>
      <c r="L1027" s="5"/>
      <c r="M1027" s="5"/>
      <c r="N1027" s="5"/>
    </row>
    <row r="1028" spans="10:17" x14ac:dyDescent="0.2">
      <c r="J1028" s="1" t="s">
        <v>185</v>
      </c>
      <c r="K1028" s="1" t="s">
        <v>131</v>
      </c>
      <c r="L1028" s="5"/>
      <c r="M1028" s="5"/>
      <c r="N1028" s="5"/>
    </row>
    <row r="1029" spans="10:17" x14ac:dyDescent="0.2">
      <c r="J1029" s="1" t="s">
        <v>186</v>
      </c>
      <c r="K1029" s="1" t="s">
        <v>399</v>
      </c>
      <c r="L1029" s="5"/>
      <c r="M1029" s="5"/>
      <c r="N1029" s="5"/>
    </row>
    <row r="1030" spans="10:17" x14ac:dyDescent="0.2">
      <c r="J1030" s="1" t="s">
        <v>347</v>
      </c>
      <c r="K1030" s="1" t="s">
        <v>353</v>
      </c>
      <c r="L1030" s="5"/>
      <c r="M1030" s="5"/>
      <c r="N1030" s="5"/>
    </row>
    <row r="1031" spans="10:17" x14ac:dyDescent="0.2">
      <c r="J1031" s="1" t="s">
        <v>349</v>
      </c>
      <c r="K1031" s="1" t="s">
        <v>354</v>
      </c>
      <c r="L1031" s="5"/>
      <c r="M1031" s="5"/>
      <c r="N1031" s="5"/>
    </row>
    <row r="1032" spans="10:17" ht="24.75" customHeight="1" x14ac:dyDescent="0.2">
      <c r="J1032" s="1" t="s">
        <v>190</v>
      </c>
      <c r="K1032" s="25" t="s">
        <v>348</v>
      </c>
      <c r="L1032" s="25" t="s">
        <v>350</v>
      </c>
    </row>
    <row r="1033" spans="10:17" x14ac:dyDescent="0.2">
      <c r="J1033" s="5" t="s">
        <v>402</v>
      </c>
      <c r="K1033" s="77">
        <v>100</v>
      </c>
      <c r="L1033" s="42">
        <v>0.5</v>
      </c>
      <c r="N1033" s="21"/>
    </row>
    <row r="1034" spans="10:17" x14ac:dyDescent="0.2">
      <c r="J1034" s="5">
        <v>2</v>
      </c>
      <c r="K1034" s="77">
        <v>180</v>
      </c>
      <c r="L1034" s="42">
        <v>1</v>
      </c>
      <c r="N1034" s="21"/>
    </row>
    <row r="1035" spans="10:17" x14ac:dyDescent="0.2">
      <c r="J1035" s="5">
        <v>3</v>
      </c>
      <c r="K1035" s="77">
        <v>250</v>
      </c>
      <c r="L1035" s="42">
        <v>1.5</v>
      </c>
      <c r="N1035" s="21"/>
    </row>
    <row r="1036" spans="10:17" x14ac:dyDescent="0.2">
      <c r="J1036" s="5">
        <v>4</v>
      </c>
      <c r="K1036" s="77">
        <v>320</v>
      </c>
      <c r="L1036" s="42">
        <v>2</v>
      </c>
      <c r="N1036" s="21"/>
      <c r="Q1036" s="5"/>
    </row>
    <row r="1037" spans="10:17" x14ac:dyDescent="0.2">
      <c r="J1037" s="5">
        <v>5</v>
      </c>
      <c r="K1037" s="77">
        <v>380</v>
      </c>
      <c r="L1037" s="42">
        <v>3</v>
      </c>
      <c r="N1037" s="21"/>
      <c r="Q1037" s="5"/>
    </row>
    <row r="1038" spans="10:17" x14ac:dyDescent="0.2">
      <c r="J1038" s="5">
        <v>6</v>
      </c>
      <c r="K1038" s="77">
        <v>490</v>
      </c>
      <c r="L1038" s="42">
        <v>3.8</v>
      </c>
      <c r="N1038" s="63"/>
      <c r="Q1038" s="5"/>
    </row>
    <row r="1039" spans="10:17" x14ac:dyDescent="0.2">
      <c r="J1039" s="5">
        <v>7</v>
      </c>
      <c r="K1039" s="77">
        <v>550</v>
      </c>
      <c r="L1039" s="42">
        <v>4.5999999999999996</v>
      </c>
    </row>
    <row r="1040" spans="10:17" x14ac:dyDescent="0.2">
      <c r="J1040" s="5">
        <v>8</v>
      </c>
      <c r="K1040" s="77">
        <v>610</v>
      </c>
      <c r="L1040" s="42">
        <v>5.6</v>
      </c>
    </row>
    <row r="1041" spans="1:17" x14ac:dyDescent="0.2">
      <c r="J1041" s="5">
        <v>9</v>
      </c>
      <c r="K1041" s="77">
        <v>650</v>
      </c>
      <c r="L1041" s="42">
        <v>6.3</v>
      </c>
    </row>
    <row r="1042" spans="1:17" x14ac:dyDescent="0.2">
      <c r="J1042" s="5" t="s">
        <v>403</v>
      </c>
      <c r="K1042" s="77">
        <v>690</v>
      </c>
      <c r="L1042" s="42">
        <v>7.4</v>
      </c>
    </row>
    <row r="1043" spans="1:17" x14ac:dyDescent="0.2">
      <c r="J1043" s="5" t="s">
        <v>386</v>
      </c>
      <c r="K1043" s="77">
        <v>4210</v>
      </c>
      <c r="L1043" s="42">
        <v>35.6</v>
      </c>
    </row>
    <row r="1044" spans="1:17" x14ac:dyDescent="0.2">
      <c r="J1044" s="5" t="s">
        <v>404</v>
      </c>
      <c r="K1044" s="77">
        <v>40</v>
      </c>
      <c r="L1044" s="42">
        <v>0.4</v>
      </c>
    </row>
    <row r="1049" spans="1:17" x14ac:dyDescent="0.2">
      <c r="J1049" s="16"/>
      <c r="K1049" s="16"/>
      <c r="L1049" s="16"/>
      <c r="M1049" s="16"/>
      <c r="N1049" s="16"/>
      <c r="O1049" s="16"/>
      <c r="P1049" s="16"/>
      <c r="Q1049" s="16"/>
    </row>
    <row r="1050" spans="1:17" ht="31.5" customHeight="1" x14ac:dyDescent="0.25">
      <c r="J1050" s="235" t="s">
        <v>411</v>
      </c>
      <c r="K1050" s="235"/>
      <c r="L1050" s="235"/>
      <c r="M1050" s="235"/>
      <c r="N1050" s="235"/>
      <c r="O1050" s="235"/>
    </row>
    <row r="1051" spans="1:17" x14ac:dyDescent="0.2">
      <c r="J1051" s="1" t="s">
        <v>184</v>
      </c>
      <c r="K1051" s="5" t="s">
        <v>4</v>
      </c>
    </row>
    <row r="1052" spans="1:17" x14ac:dyDescent="0.2">
      <c r="J1052" s="1" t="s">
        <v>185</v>
      </c>
      <c r="K1052" s="1" t="s">
        <v>412</v>
      </c>
    </row>
    <row r="1053" spans="1:17" x14ac:dyDescent="0.2">
      <c r="J1053" s="1" t="s">
        <v>186</v>
      </c>
      <c r="K1053" s="1" t="s">
        <v>226</v>
      </c>
    </row>
    <row r="1054" spans="1:17" x14ac:dyDescent="0.2">
      <c r="J1054" s="1" t="s">
        <v>188</v>
      </c>
      <c r="K1054" s="1" t="s">
        <v>413</v>
      </c>
    </row>
    <row r="1055" spans="1:17" s="15" customFormat="1" x14ac:dyDescent="0.2">
      <c r="A1055" s="12"/>
      <c r="B1055" s="12"/>
      <c r="C1055" s="12"/>
      <c r="D1055" s="12"/>
      <c r="E1055" s="12"/>
      <c r="F1055" s="12"/>
      <c r="G1055" s="12"/>
      <c r="H1055" s="12"/>
      <c r="I1055" s="12"/>
      <c r="J1055" s="1" t="s">
        <v>190</v>
      </c>
      <c r="K1055" s="1" t="s">
        <v>196</v>
      </c>
      <c r="L1055" s="1"/>
      <c r="M1055" s="1"/>
      <c r="N1055" s="1"/>
      <c r="O1055" s="1"/>
      <c r="P1055" s="1"/>
      <c r="Q1055" s="1"/>
    </row>
    <row r="1056" spans="1:17" s="15" customFormat="1" ht="12.75" customHeight="1" x14ac:dyDescent="0.2">
      <c r="A1056" s="12"/>
      <c r="B1056" s="12"/>
      <c r="C1056" s="12"/>
      <c r="D1056" s="12"/>
      <c r="E1056" s="12"/>
      <c r="F1056" s="12"/>
      <c r="G1056" s="12"/>
      <c r="H1056" s="12"/>
      <c r="I1056" s="12"/>
      <c r="J1056" s="1"/>
      <c r="K1056" s="1"/>
      <c r="L1056" s="1"/>
      <c r="M1056" s="1"/>
      <c r="N1056" s="1"/>
      <c r="O1056" s="1"/>
      <c r="P1056" s="1"/>
      <c r="Q1056" s="1"/>
    </row>
    <row r="1057" spans="1:17" s="15" customFormat="1" ht="12.75" customHeight="1" x14ac:dyDescent="0.2">
      <c r="A1057" s="12"/>
      <c r="B1057" s="12"/>
      <c r="C1057" s="12"/>
      <c r="D1057" s="12"/>
      <c r="E1057" s="12"/>
      <c r="F1057" s="12"/>
      <c r="G1057" s="12"/>
      <c r="H1057" s="12"/>
      <c r="I1057" s="12"/>
      <c r="J1057" s="1"/>
      <c r="K1057" s="41" t="s">
        <v>148</v>
      </c>
      <c r="L1057" s="23" t="s">
        <v>146</v>
      </c>
      <c r="M1057" s="23" t="s">
        <v>145</v>
      </c>
      <c r="N1057" s="23" t="s">
        <v>168</v>
      </c>
      <c r="O1057" s="1"/>
      <c r="P1057" s="1"/>
      <c r="Q1057" s="1"/>
    </row>
    <row r="1058" spans="1:17" s="15" customFormat="1" ht="12.75" customHeight="1" x14ac:dyDescent="0.2">
      <c r="A1058" s="12"/>
      <c r="B1058" s="12"/>
      <c r="C1058" s="12"/>
      <c r="D1058" s="12"/>
      <c r="E1058" s="12"/>
      <c r="F1058" s="12"/>
      <c r="G1058" s="12"/>
      <c r="H1058" s="12"/>
      <c r="I1058" s="12"/>
      <c r="J1058" s="1" t="s">
        <v>169</v>
      </c>
      <c r="K1058" s="57">
        <v>0.105</v>
      </c>
      <c r="L1058" s="57">
        <v>1.4999999999999999E-2</v>
      </c>
      <c r="M1058" s="57">
        <v>0.02</v>
      </c>
      <c r="N1058" s="57">
        <v>3.6999999999999998E-2</v>
      </c>
      <c r="O1058" s="1"/>
      <c r="P1058" s="1"/>
      <c r="Q1058" s="1"/>
    </row>
    <row r="1059" spans="1:17" s="15" customFormat="1" ht="12.75" customHeight="1" x14ac:dyDescent="0.2">
      <c r="A1059" s="12"/>
      <c r="B1059" s="12"/>
      <c r="C1059" s="12"/>
      <c r="D1059" s="12"/>
      <c r="E1059" s="12"/>
      <c r="F1059" s="12"/>
      <c r="G1059" s="12"/>
      <c r="H1059" s="12"/>
      <c r="I1059" s="12"/>
      <c r="J1059" s="1" t="s">
        <v>170</v>
      </c>
      <c r="K1059" s="57">
        <v>7.1999999999999995E-2</v>
      </c>
      <c r="L1059" s="57">
        <v>1.7999999999999999E-2</v>
      </c>
      <c r="M1059" s="57">
        <v>1.7000000000000001E-2</v>
      </c>
      <c r="N1059" s="1"/>
      <c r="O1059" s="1"/>
      <c r="P1059" s="1"/>
      <c r="Q1059" s="1"/>
    </row>
    <row r="1060" spans="1:17" s="15" customFormat="1" ht="12.75" customHeight="1" x14ac:dyDescent="0.2">
      <c r="A1060" s="12"/>
      <c r="B1060" s="12"/>
      <c r="C1060" s="12"/>
      <c r="D1060" s="12"/>
      <c r="E1060" s="12"/>
      <c r="F1060" s="12"/>
      <c r="G1060" s="12"/>
      <c r="H1060" s="12"/>
      <c r="I1060" s="12"/>
      <c r="J1060" s="1" t="s">
        <v>171</v>
      </c>
      <c r="K1060" s="57">
        <v>5.8000000000000003E-2</v>
      </c>
      <c r="L1060" s="57">
        <v>3.3000000000000002E-2</v>
      </c>
      <c r="M1060" s="57">
        <v>1.4E-2</v>
      </c>
      <c r="N1060" s="1"/>
      <c r="O1060" s="1"/>
      <c r="P1060" s="1"/>
      <c r="Q1060" s="1"/>
    </row>
    <row r="1061" spans="1:17" s="15" customFormat="1" ht="12.75" customHeight="1" x14ac:dyDescent="0.2">
      <c r="A1061" s="12"/>
      <c r="B1061" s="12"/>
      <c r="C1061" s="12"/>
      <c r="D1061" s="12"/>
      <c r="E1061" s="12"/>
      <c r="F1061" s="12"/>
      <c r="G1061" s="12"/>
      <c r="H1061" s="12"/>
      <c r="I1061" s="12"/>
      <c r="J1061" s="1" t="s">
        <v>172</v>
      </c>
      <c r="K1061" s="57">
        <v>7.4999999999999997E-2</v>
      </c>
      <c r="L1061" s="57">
        <v>1.2E-2</v>
      </c>
      <c r="M1061" s="57">
        <v>4.2999999999999997E-2</v>
      </c>
      <c r="N1061" s="1"/>
      <c r="O1061" s="1"/>
      <c r="P1061" s="1"/>
      <c r="Q1061" s="1"/>
    </row>
    <row r="1062" spans="1:17" s="15" customFormat="1" ht="12.75" customHeight="1" x14ac:dyDescent="0.2">
      <c r="A1062" s="12"/>
      <c r="B1062" s="12"/>
      <c r="C1062" s="12"/>
      <c r="D1062" s="12"/>
      <c r="E1062" s="12"/>
      <c r="F1062" s="12"/>
      <c r="G1062" s="12"/>
      <c r="H1062" s="12"/>
      <c r="I1062" s="12"/>
      <c r="J1062" s="1" t="s">
        <v>173</v>
      </c>
      <c r="K1062" s="57">
        <v>0.05</v>
      </c>
      <c r="L1062" s="57">
        <v>2.7E-2</v>
      </c>
      <c r="M1062" s="57">
        <v>1.4999999999999999E-2</v>
      </c>
      <c r="N1062" s="1"/>
      <c r="O1062" s="1"/>
      <c r="P1062" s="1"/>
      <c r="Q1062" s="1"/>
    </row>
    <row r="1063" spans="1:17" s="15" customFormat="1" ht="12.75" customHeight="1" x14ac:dyDescent="0.2">
      <c r="A1063" s="12"/>
      <c r="B1063" s="12"/>
      <c r="C1063" s="12"/>
      <c r="D1063" s="12"/>
      <c r="E1063" s="12"/>
      <c r="F1063" s="12"/>
      <c r="G1063" s="12"/>
      <c r="H1063" s="12"/>
      <c r="I1063" s="12"/>
      <c r="J1063" s="1" t="s">
        <v>174</v>
      </c>
      <c r="K1063" s="57">
        <v>0.04</v>
      </c>
      <c r="L1063" s="57">
        <v>1.2E-2</v>
      </c>
      <c r="M1063" s="57">
        <v>2.3E-2</v>
      </c>
      <c r="N1063" s="1"/>
      <c r="O1063" s="1"/>
      <c r="P1063" s="1"/>
      <c r="Q1063" s="1"/>
    </row>
    <row r="1064" spans="1:17" s="15" customFormat="1" ht="12.75" customHeight="1" x14ac:dyDescent="0.2">
      <c r="A1064" s="12"/>
      <c r="B1064" s="12"/>
      <c r="C1064" s="12"/>
      <c r="D1064" s="12"/>
      <c r="E1064" s="12"/>
      <c r="F1064" s="12"/>
      <c r="G1064" s="12"/>
      <c r="H1064" s="12"/>
      <c r="I1064" s="12"/>
      <c r="J1064" s="1" t="s">
        <v>175</v>
      </c>
      <c r="K1064" s="57">
        <v>2.8000000000000001E-2</v>
      </c>
      <c r="L1064" s="57">
        <v>1.4999999999999999E-2</v>
      </c>
      <c r="M1064" s="57">
        <v>4.7E-2</v>
      </c>
      <c r="N1064" s="1"/>
      <c r="O1064" s="1"/>
      <c r="P1064" s="1"/>
      <c r="Q1064" s="1"/>
    </row>
    <row r="1065" spans="1:17" s="15" customFormat="1" ht="12.75" customHeight="1" x14ac:dyDescent="0.2">
      <c r="A1065" s="12"/>
      <c r="B1065" s="12"/>
      <c r="C1065" s="12"/>
      <c r="D1065" s="12"/>
      <c r="E1065" s="12"/>
      <c r="F1065" s="12"/>
      <c r="G1065" s="12"/>
      <c r="H1065" s="12"/>
      <c r="I1065" s="12"/>
      <c r="J1065" s="1" t="s">
        <v>176</v>
      </c>
      <c r="K1065" s="57">
        <v>3.5000000000000003E-2</v>
      </c>
      <c r="L1065" s="57">
        <v>2.5000000000000001E-2</v>
      </c>
      <c r="M1065" s="57">
        <v>0.02</v>
      </c>
      <c r="N1065" s="1"/>
      <c r="O1065" s="1"/>
      <c r="P1065" s="1"/>
      <c r="Q1065" s="1"/>
    </row>
    <row r="1066" spans="1:17" s="15" customFormat="1" ht="12.75" customHeight="1" x14ac:dyDescent="0.2">
      <c r="A1066" s="12"/>
      <c r="B1066" s="12"/>
      <c r="C1066" s="12"/>
      <c r="D1066" s="12"/>
      <c r="E1066" s="12"/>
      <c r="F1066" s="12"/>
      <c r="G1066" s="12"/>
      <c r="H1066" s="12"/>
      <c r="I1066" s="12"/>
      <c r="J1066" s="1" t="s">
        <v>177</v>
      </c>
      <c r="K1066" s="57">
        <v>1.2999999999999999E-2</v>
      </c>
      <c r="L1066" s="57">
        <v>4.0000000000000001E-3</v>
      </c>
      <c r="M1066" s="57">
        <v>1.4E-2</v>
      </c>
      <c r="N1066" s="1"/>
      <c r="O1066" s="1"/>
      <c r="P1066" s="1"/>
      <c r="Q1066" s="1"/>
    </row>
    <row r="1067" spans="1:17" s="15" customFormat="1" ht="12.75" customHeight="1" x14ac:dyDescent="0.2">
      <c r="A1067" s="12"/>
      <c r="B1067" s="12"/>
      <c r="C1067" s="12"/>
      <c r="D1067" s="12"/>
      <c r="E1067" s="12"/>
      <c r="F1067" s="12"/>
      <c r="G1067" s="12"/>
      <c r="H1067" s="12"/>
      <c r="I1067" s="12"/>
      <c r="J1067" s="1" t="s">
        <v>178</v>
      </c>
      <c r="K1067" s="57">
        <v>2.5999999999999999E-2</v>
      </c>
      <c r="L1067" s="57">
        <v>3.4000000000000002E-2</v>
      </c>
      <c r="M1067" s="57">
        <v>3.4000000000000002E-2</v>
      </c>
      <c r="N1067" s="1"/>
      <c r="O1067" s="1"/>
      <c r="P1067" s="1"/>
      <c r="Q1067" s="1"/>
    </row>
    <row r="1068" spans="1:17" s="15" customFormat="1" ht="12.75" customHeight="1" x14ac:dyDescent="0.2">
      <c r="A1068" s="12"/>
      <c r="B1068" s="12"/>
      <c r="C1068" s="12"/>
      <c r="D1068" s="12"/>
      <c r="E1068" s="12"/>
      <c r="F1068" s="12"/>
      <c r="G1068" s="12"/>
      <c r="H1068" s="12"/>
      <c r="I1068" s="12"/>
      <c r="J1068" s="1" t="s">
        <v>179</v>
      </c>
      <c r="K1068" s="57">
        <v>1.2999999999999999E-2</v>
      </c>
      <c r="L1068" s="57">
        <v>2.5000000000000001E-2</v>
      </c>
      <c r="M1068" s="57">
        <v>3.4000000000000002E-2</v>
      </c>
      <c r="N1068" s="1"/>
      <c r="O1068" s="1"/>
      <c r="P1068" s="1"/>
      <c r="Q1068" s="1"/>
    </row>
    <row r="1069" spans="1:17" s="15" customFormat="1" x14ac:dyDescent="0.2">
      <c r="A1069" s="12"/>
      <c r="B1069" s="12"/>
      <c r="C1069" s="12"/>
      <c r="D1069" s="12"/>
      <c r="E1069" s="12"/>
      <c r="F1069" s="12"/>
      <c r="G1069" s="12"/>
      <c r="H1069" s="12"/>
      <c r="I1069" s="12"/>
      <c r="J1069" s="1" t="s">
        <v>180</v>
      </c>
      <c r="K1069" s="57">
        <v>2.8000000000000001E-2</v>
      </c>
      <c r="L1069" s="57">
        <v>1.0999999999999999E-2</v>
      </c>
      <c r="M1069" s="57">
        <v>2.8000000000000001E-2</v>
      </c>
      <c r="N1069" s="1"/>
      <c r="O1069" s="1"/>
      <c r="P1069" s="1"/>
      <c r="Q1069" s="1"/>
    </row>
    <row r="1070" spans="1:17" s="15" customFormat="1" ht="27" customHeight="1" x14ac:dyDescent="0.2">
      <c r="A1070" s="12"/>
      <c r="B1070" s="12"/>
      <c r="C1070" s="12"/>
      <c r="D1070" s="12"/>
      <c r="E1070" s="12"/>
      <c r="F1070" s="12"/>
      <c r="G1070" s="12"/>
      <c r="H1070" s="12"/>
      <c r="I1070" s="12"/>
      <c r="J1070" s="226"/>
      <c r="K1070" s="226"/>
      <c r="L1070" s="226"/>
      <c r="M1070" s="226"/>
      <c r="N1070" s="226"/>
      <c r="O1070" s="226"/>
      <c r="P1070" s="226"/>
      <c r="Q1070" s="1"/>
    </row>
    <row r="1076" spans="1:17" ht="32.25" customHeight="1" x14ac:dyDescent="0.25">
      <c r="J1076" s="235" t="s">
        <v>414</v>
      </c>
      <c r="K1076" s="235"/>
      <c r="L1076" s="235"/>
      <c r="M1076" s="235"/>
      <c r="N1076" s="235"/>
      <c r="O1076" s="235"/>
    </row>
    <row r="1077" spans="1:17" x14ac:dyDescent="0.2">
      <c r="J1077" s="1" t="s">
        <v>184</v>
      </c>
      <c r="K1077" s="5" t="s">
        <v>5</v>
      </c>
    </row>
    <row r="1078" spans="1:17" x14ac:dyDescent="0.2">
      <c r="J1078" s="1" t="s">
        <v>185</v>
      </c>
      <c r="K1078" s="1" t="s">
        <v>412</v>
      </c>
    </row>
    <row r="1079" spans="1:17" x14ac:dyDescent="0.2">
      <c r="J1079" s="1" t="s">
        <v>186</v>
      </c>
      <c r="K1079" s="1" t="s">
        <v>226</v>
      </c>
    </row>
    <row r="1080" spans="1:17" x14ac:dyDescent="0.2">
      <c r="J1080" s="1" t="s">
        <v>188</v>
      </c>
      <c r="K1080" s="1" t="s">
        <v>413</v>
      </c>
    </row>
    <row r="1081" spans="1:17" x14ac:dyDescent="0.2">
      <c r="J1081" s="1" t="s">
        <v>190</v>
      </c>
      <c r="K1081" s="1" t="s">
        <v>325</v>
      </c>
    </row>
    <row r="1083" spans="1:17" x14ac:dyDescent="0.2">
      <c r="K1083" s="41" t="s">
        <v>148</v>
      </c>
      <c r="L1083" s="23" t="s">
        <v>146</v>
      </c>
      <c r="M1083" s="23" t="s">
        <v>145</v>
      </c>
      <c r="N1083" s="23" t="s">
        <v>168</v>
      </c>
    </row>
    <row r="1084" spans="1:17" x14ac:dyDescent="0.2">
      <c r="J1084" s="1" t="s">
        <v>169</v>
      </c>
      <c r="K1084" s="57">
        <v>0.29799999999999999</v>
      </c>
      <c r="L1084" s="57">
        <v>-3.1E-2</v>
      </c>
      <c r="M1084" s="57">
        <v>2.1999999999999999E-2</v>
      </c>
      <c r="N1084" s="57">
        <v>3.2000000000000001E-2</v>
      </c>
    </row>
    <row r="1085" spans="1:17" x14ac:dyDescent="0.2">
      <c r="J1085" s="1" t="s">
        <v>170</v>
      </c>
      <c r="K1085" s="57">
        <v>6.0999999999999999E-2</v>
      </c>
      <c r="L1085" s="57">
        <v>1.4999999999999999E-2</v>
      </c>
      <c r="M1085" s="57">
        <v>1.7000000000000001E-2</v>
      </c>
    </row>
    <row r="1086" spans="1:17" x14ac:dyDescent="0.2">
      <c r="J1086" s="1" t="s">
        <v>171</v>
      </c>
      <c r="K1086" s="57">
        <v>9.0999999999999998E-2</v>
      </c>
      <c r="L1086" s="57">
        <v>8.8999999999999996E-2</v>
      </c>
      <c r="M1086" s="57">
        <v>1.6E-2</v>
      </c>
    </row>
    <row r="1087" spans="1:17" s="15" customFormat="1" x14ac:dyDescent="0.2">
      <c r="A1087" s="12"/>
      <c r="B1087" s="12"/>
      <c r="C1087" s="12"/>
      <c r="D1087" s="12"/>
      <c r="E1087" s="12"/>
      <c r="F1087" s="12"/>
      <c r="G1087" s="12"/>
      <c r="H1087" s="12"/>
      <c r="I1087" s="12"/>
      <c r="J1087" s="1" t="s">
        <v>172</v>
      </c>
      <c r="K1087" s="57">
        <v>0.122</v>
      </c>
      <c r="L1087" s="57">
        <v>1.0999999999999999E-2</v>
      </c>
      <c r="M1087" s="57">
        <v>3.7999999999999999E-2</v>
      </c>
      <c r="N1087" s="1"/>
      <c r="O1087" s="1"/>
      <c r="P1087" s="1"/>
      <c r="Q1087" s="1"/>
    </row>
    <row r="1088" spans="1:17" s="15" customFormat="1" x14ac:dyDescent="0.2">
      <c r="A1088" s="12"/>
      <c r="B1088" s="12"/>
      <c r="C1088" s="12"/>
      <c r="D1088" s="12"/>
      <c r="E1088" s="12"/>
      <c r="F1088" s="12"/>
      <c r="G1088" s="12"/>
      <c r="H1088" s="12"/>
      <c r="I1088" s="12"/>
      <c r="J1088" s="1" t="s">
        <v>173</v>
      </c>
      <c r="K1088" s="57">
        <v>5.0999999999999997E-2</v>
      </c>
      <c r="L1088" s="57">
        <v>3.1E-2</v>
      </c>
      <c r="M1088" s="57">
        <v>4.0000000000000001E-3</v>
      </c>
      <c r="N1088" s="1"/>
      <c r="O1088" s="1"/>
      <c r="P1088" s="1"/>
      <c r="Q1088" s="1"/>
    </row>
    <row r="1089" spans="1:17" s="15" customFormat="1" x14ac:dyDescent="0.2">
      <c r="A1089" s="12"/>
      <c r="B1089" s="12"/>
      <c r="C1089" s="12"/>
      <c r="D1089" s="12"/>
      <c r="E1089" s="12"/>
      <c r="F1089" s="12"/>
      <c r="G1089" s="12"/>
      <c r="H1089" s="12"/>
      <c r="I1089" s="12"/>
      <c r="J1089" s="1" t="s">
        <v>174</v>
      </c>
      <c r="K1089" s="57">
        <v>2.7E-2</v>
      </c>
      <c r="L1089" s="57">
        <v>0.158</v>
      </c>
      <c r="M1089" s="57">
        <v>3.4000000000000002E-2</v>
      </c>
      <c r="N1089" s="1"/>
      <c r="O1089" s="1"/>
      <c r="P1089" s="1"/>
      <c r="Q1089" s="1"/>
    </row>
    <row r="1090" spans="1:17" s="15" customFormat="1" x14ac:dyDescent="0.2">
      <c r="A1090" s="12"/>
      <c r="B1090" s="12"/>
      <c r="C1090" s="12"/>
      <c r="D1090" s="12"/>
      <c r="E1090" s="12"/>
      <c r="F1090" s="12"/>
      <c r="G1090" s="12"/>
      <c r="H1090" s="12"/>
      <c r="I1090" s="12"/>
      <c r="J1090" s="1" t="s">
        <v>175</v>
      </c>
      <c r="K1090" s="57">
        <v>2.4E-2</v>
      </c>
      <c r="L1090" s="57">
        <v>1.9E-2</v>
      </c>
      <c r="M1090" s="57">
        <v>3.1E-2</v>
      </c>
      <c r="N1090" s="1"/>
      <c r="O1090" s="1"/>
      <c r="P1090" s="1"/>
      <c r="Q1090" s="1"/>
    </row>
    <row r="1091" spans="1:17" s="15" customFormat="1" x14ac:dyDescent="0.2">
      <c r="A1091" s="12"/>
      <c r="B1091" s="12"/>
      <c r="C1091" s="12"/>
      <c r="D1091" s="12"/>
      <c r="E1091" s="12"/>
      <c r="F1091" s="12"/>
      <c r="G1091" s="12"/>
      <c r="H1091" s="12"/>
      <c r="I1091" s="12"/>
      <c r="J1091" s="1" t="s">
        <v>176</v>
      </c>
      <c r="K1091" s="57">
        <v>2.7E-2</v>
      </c>
      <c r="L1091" s="57">
        <v>1.2999999999999999E-2</v>
      </c>
      <c r="M1091" s="57">
        <v>2.5000000000000001E-2</v>
      </c>
      <c r="N1091" s="1"/>
      <c r="O1091" s="1"/>
      <c r="P1091" s="1"/>
      <c r="Q1091" s="1"/>
    </row>
    <row r="1092" spans="1:17" s="15" customFormat="1" x14ac:dyDescent="0.2">
      <c r="A1092" s="12"/>
      <c r="B1092" s="12"/>
      <c r="C1092" s="12"/>
      <c r="D1092" s="12"/>
      <c r="E1092" s="12"/>
      <c r="F1092" s="12"/>
      <c r="G1092" s="12"/>
      <c r="H1092" s="12"/>
      <c r="I1092" s="12"/>
      <c r="J1092" s="1" t="s">
        <v>177</v>
      </c>
      <c r="K1092" s="57">
        <v>5.0000000000000001E-3</v>
      </c>
      <c r="L1092" s="57">
        <v>-2E-3</v>
      </c>
      <c r="M1092" s="57">
        <v>2.7E-2</v>
      </c>
      <c r="N1092" s="1"/>
      <c r="O1092" s="1"/>
      <c r="P1092" s="1"/>
      <c r="Q1092" s="1"/>
    </row>
    <row r="1093" spans="1:17" s="15" customFormat="1" x14ac:dyDescent="0.2">
      <c r="A1093" s="12"/>
      <c r="B1093" s="12"/>
      <c r="C1093" s="12"/>
      <c r="D1093" s="12"/>
      <c r="E1093" s="12"/>
      <c r="F1093" s="12"/>
      <c r="G1093" s="12"/>
      <c r="H1093" s="12"/>
      <c r="I1093" s="12"/>
      <c r="J1093" s="1" t="s">
        <v>178</v>
      </c>
      <c r="K1093" s="57">
        <v>2.5000000000000001E-2</v>
      </c>
      <c r="L1093" s="57">
        <v>0.26600000000000001</v>
      </c>
      <c r="M1093" s="57">
        <v>3.7999999999999999E-2</v>
      </c>
      <c r="N1093" s="1"/>
      <c r="O1093" s="1"/>
      <c r="P1093" s="1"/>
      <c r="Q1093" s="1"/>
    </row>
    <row r="1094" spans="1:17" s="15" customFormat="1" x14ac:dyDescent="0.2">
      <c r="A1094" s="12"/>
      <c r="B1094" s="12"/>
      <c r="C1094" s="12"/>
      <c r="D1094" s="12"/>
      <c r="E1094" s="12"/>
      <c r="F1094" s="12"/>
      <c r="G1094" s="12"/>
      <c r="H1094" s="12"/>
      <c r="I1094" s="12"/>
      <c r="J1094" s="1" t="s">
        <v>179</v>
      </c>
      <c r="K1094" s="57">
        <v>3.5999999999999997E-2</v>
      </c>
      <c r="L1094" s="57">
        <v>8.9999999999999993E-3</v>
      </c>
      <c r="M1094" s="57">
        <v>1.7999999999999999E-2</v>
      </c>
      <c r="N1094" s="1"/>
      <c r="O1094" s="1"/>
      <c r="P1094" s="1"/>
      <c r="Q1094" s="1"/>
    </row>
    <row r="1095" spans="1:17" s="15" customFormat="1" x14ac:dyDescent="0.2">
      <c r="A1095" s="12"/>
      <c r="B1095" s="12"/>
      <c r="C1095" s="12"/>
      <c r="D1095" s="12"/>
      <c r="E1095" s="12"/>
      <c r="F1095" s="12"/>
      <c r="G1095" s="12"/>
      <c r="H1095" s="12"/>
      <c r="I1095" s="12"/>
      <c r="J1095" s="1" t="s">
        <v>180</v>
      </c>
      <c r="K1095" s="57">
        <v>1.7999999999999999E-2</v>
      </c>
      <c r="L1095" s="57">
        <v>5.5E-2</v>
      </c>
      <c r="M1095" s="57">
        <v>2.7E-2</v>
      </c>
      <c r="N1095" s="1"/>
      <c r="O1095" s="1"/>
      <c r="P1095" s="1"/>
      <c r="Q1095" s="1"/>
    </row>
    <row r="1096" spans="1:17" s="15" customFormat="1" ht="39" customHeight="1" x14ac:dyDescent="0.2">
      <c r="A1096" s="12"/>
      <c r="B1096" s="12"/>
      <c r="C1096" s="12"/>
      <c r="D1096" s="12"/>
      <c r="E1096" s="12"/>
      <c r="F1096" s="12"/>
      <c r="G1096" s="12"/>
      <c r="H1096" s="12"/>
      <c r="I1096" s="12"/>
      <c r="J1096" s="226" t="s">
        <v>415</v>
      </c>
      <c r="K1096" s="226"/>
      <c r="L1096" s="226"/>
      <c r="M1096" s="226"/>
      <c r="N1096" s="226"/>
      <c r="O1096" s="226"/>
      <c r="P1096" s="4"/>
      <c r="Q1096" s="1"/>
    </row>
    <row r="1097" spans="1:17" s="15" customFormat="1" ht="12.75" customHeight="1" x14ac:dyDescent="0.2">
      <c r="A1097" s="12"/>
      <c r="B1097" s="12"/>
      <c r="C1097" s="12"/>
      <c r="D1097" s="12"/>
      <c r="E1097" s="12"/>
      <c r="F1097" s="12"/>
      <c r="G1097" s="12"/>
      <c r="H1097" s="12"/>
      <c r="I1097" s="12"/>
      <c r="J1097" s="1"/>
      <c r="K1097" s="1"/>
      <c r="L1097" s="1"/>
      <c r="M1097" s="1"/>
      <c r="N1097" s="1"/>
      <c r="O1097" s="1"/>
      <c r="P1097" s="1"/>
      <c r="Q1097" s="1"/>
    </row>
  </sheetData>
  <mergeCells count="88">
    <mergeCell ref="J1050:O1050"/>
    <mergeCell ref="J1070:P1070"/>
    <mergeCell ref="J1076:O1076"/>
    <mergeCell ref="J1096:O1096"/>
    <mergeCell ref="A953:I953"/>
    <mergeCell ref="A977:I977"/>
    <mergeCell ref="J996:P996"/>
    <mergeCell ref="J1001:O1001"/>
    <mergeCell ref="A1006:I1006"/>
    <mergeCell ref="J1026:O1026"/>
    <mergeCell ref="A914:I914"/>
    <mergeCell ref="A676:I676"/>
    <mergeCell ref="A728:I728"/>
    <mergeCell ref="J746:P746"/>
    <mergeCell ref="A762:I762"/>
    <mergeCell ref="A803:I803"/>
    <mergeCell ref="J823:P823"/>
    <mergeCell ref="A843:I843"/>
    <mergeCell ref="J866:O866"/>
    <mergeCell ref="J873:P873"/>
    <mergeCell ref="A874:I874"/>
    <mergeCell ref="J912:O912"/>
    <mergeCell ref="J668:O668"/>
    <mergeCell ref="J563:P563"/>
    <mergeCell ref="J564:P564"/>
    <mergeCell ref="A572:I572"/>
    <mergeCell ref="J589:O589"/>
    <mergeCell ref="A597:I597"/>
    <mergeCell ref="J616:O616"/>
    <mergeCell ref="A628:I628"/>
    <mergeCell ref="J642:P642"/>
    <mergeCell ref="J643:O643"/>
    <mergeCell ref="A648:I648"/>
    <mergeCell ref="J667:P667"/>
    <mergeCell ref="A547:I547"/>
    <mergeCell ref="J552:J554"/>
    <mergeCell ref="J556:J557"/>
    <mergeCell ref="J562:O562"/>
    <mergeCell ref="J527:J528"/>
    <mergeCell ref="J534:O534"/>
    <mergeCell ref="J535:P535"/>
    <mergeCell ref="J536:P536"/>
    <mergeCell ref="J543:P543"/>
    <mergeCell ref="J503:P503"/>
    <mergeCell ref="J504:P504"/>
    <mergeCell ref="J514:P514"/>
    <mergeCell ref="A518:I518"/>
    <mergeCell ref="J523:J525"/>
    <mergeCell ref="J469:P469"/>
    <mergeCell ref="J470:P470"/>
    <mergeCell ref="A493:I493"/>
    <mergeCell ref="J498:J499"/>
    <mergeCell ref="J502:O502"/>
    <mergeCell ref="J424:O424"/>
    <mergeCell ref="A428:I428"/>
    <mergeCell ref="A455:I455"/>
    <mergeCell ref="J464:J465"/>
    <mergeCell ref="J468:O468"/>
    <mergeCell ref="A211:I211"/>
    <mergeCell ref="A401:I401"/>
    <mergeCell ref="A235:I235"/>
    <mergeCell ref="A262:I262"/>
    <mergeCell ref="J264:O264"/>
    <mergeCell ref="J288:O288"/>
    <mergeCell ref="J294:O294"/>
    <mergeCell ref="A295:I295"/>
    <mergeCell ref="J345:O345"/>
    <mergeCell ref="A353:I353"/>
    <mergeCell ref="J370:O370"/>
    <mergeCell ref="A375:I375"/>
    <mergeCell ref="J397:O397"/>
    <mergeCell ref="J232:O232"/>
    <mergeCell ref="M125:Q125"/>
    <mergeCell ref="M126:Q126"/>
    <mergeCell ref="J140:J142"/>
    <mergeCell ref="J146:O146"/>
    <mergeCell ref="J147:O147"/>
    <mergeCell ref="J148:O148"/>
    <mergeCell ref="J149:O149"/>
    <mergeCell ref="J157:O157"/>
    <mergeCell ref="J183:O183"/>
    <mergeCell ref="J205:O205"/>
    <mergeCell ref="K123:O123"/>
    <mergeCell ref="A1:B1"/>
    <mergeCell ref="J86:O86"/>
    <mergeCell ref="J115:O115"/>
    <mergeCell ref="J116:O116"/>
    <mergeCell ref="M119:Q1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2142A-231E-4949-8A09-EFEFF05B0D07}">
  <sheetPr codeName="Sheet32">
    <pageSetUpPr fitToPage="1"/>
  </sheetPr>
  <dimension ref="A1:CE947"/>
  <sheetViews>
    <sheetView showGridLines="0"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1" customWidth="1"/>
    <col min="2" max="2" width="24.85546875" style="1" customWidth="1"/>
    <col min="3" max="3" width="1" style="1" customWidth="1"/>
    <col min="4" max="4" width="12" style="1" bestFit="1" customWidth="1"/>
    <col min="5" max="5" width="9.5703125" style="1" customWidth="1"/>
    <col min="6" max="6" width="17.42578125" style="1" customWidth="1"/>
    <col min="7" max="7" width="15.5703125" style="107" bestFit="1" customWidth="1"/>
    <col min="8" max="8" width="2.5703125" style="1" customWidth="1"/>
    <col min="9" max="9" width="13.5703125" style="1" customWidth="1"/>
    <col min="10" max="10" width="23.42578125" style="1" customWidth="1"/>
    <col min="11" max="11" width="16.140625" style="1" bestFit="1" customWidth="1"/>
    <col min="12" max="12" width="17.140625" style="107" customWidth="1"/>
    <col min="13" max="13" width="2.5703125" style="1" customWidth="1"/>
    <col min="14" max="14" width="13.5703125" style="1" bestFit="1" customWidth="1"/>
    <col min="15" max="15" width="10.5703125" style="1" bestFit="1" customWidth="1"/>
    <col min="16" max="16" width="18.140625" style="1" customWidth="1"/>
    <col min="17" max="17" width="17.5703125" style="107" customWidth="1"/>
    <col min="18" max="18" width="2.5703125" style="1" customWidth="1"/>
    <col min="19" max="19" width="28" style="1" customWidth="1"/>
    <col min="20" max="20" width="13.140625" style="1" customWidth="1"/>
    <col min="21" max="72" width="0" style="1" hidden="1" customWidth="1"/>
    <col min="73" max="83" width="0" style="1" hidden="1"/>
    <col min="84" max="16384" width="13.140625" style="1" hidden="1"/>
  </cols>
  <sheetData>
    <row r="1" spans="1:19" s="78" customFormat="1" x14ac:dyDescent="0.2">
      <c r="A1" s="227" t="s">
        <v>182</v>
      </c>
      <c r="B1" s="227"/>
      <c r="C1" s="34"/>
    </row>
    <row r="2" spans="1:19" x14ac:dyDescent="0.2">
      <c r="A2" s="237" t="s">
        <v>418</v>
      </c>
      <c r="B2" s="237"/>
      <c r="C2" s="237"/>
      <c r="D2" s="237"/>
      <c r="E2" s="237"/>
      <c r="F2" s="237"/>
      <c r="G2" s="237"/>
      <c r="H2" s="237"/>
      <c r="I2" s="237"/>
      <c r="J2" s="237"/>
      <c r="K2" s="237"/>
      <c r="L2" s="237"/>
      <c r="M2" s="237"/>
      <c r="N2" s="237"/>
      <c r="O2" s="237"/>
      <c r="P2" s="237"/>
      <c r="Q2" s="237"/>
      <c r="R2" s="237"/>
      <c r="S2" s="237"/>
    </row>
    <row r="3" spans="1:19" x14ac:dyDescent="0.2">
      <c r="G3" s="1"/>
      <c r="L3" s="1"/>
      <c r="Q3" s="1"/>
    </row>
    <row r="4" spans="1:19" ht="17.45" customHeight="1" x14ac:dyDescent="0.35">
      <c r="A4" s="240" t="s">
        <v>252</v>
      </c>
      <c r="B4" s="240"/>
      <c r="C4" s="79"/>
      <c r="D4" s="241" t="s">
        <v>419</v>
      </c>
      <c r="E4" s="241"/>
      <c r="F4" s="241"/>
      <c r="G4" s="241"/>
      <c r="H4" s="80"/>
      <c r="I4" s="241" t="s">
        <v>420</v>
      </c>
      <c r="J4" s="241"/>
      <c r="K4" s="241"/>
      <c r="L4" s="241"/>
      <c r="M4" s="80"/>
      <c r="N4" s="241" t="s">
        <v>421</v>
      </c>
      <c r="O4" s="241"/>
      <c r="P4" s="241"/>
      <c r="Q4" s="241"/>
      <c r="R4" s="241"/>
      <c r="S4" s="241"/>
    </row>
    <row r="5" spans="1:19" ht="18" customHeight="1" x14ac:dyDescent="0.35">
      <c r="A5" s="238"/>
      <c r="B5" s="238"/>
      <c r="C5" s="82"/>
      <c r="D5" s="238" t="s">
        <v>422</v>
      </c>
      <c r="E5" s="83" t="s">
        <v>423</v>
      </c>
      <c r="F5" s="238" t="s">
        <v>424</v>
      </c>
      <c r="G5" s="239" t="s">
        <v>425</v>
      </c>
      <c r="H5" s="82"/>
      <c r="I5" s="238" t="s">
        <v>426</v>
      </c>
      <c r="J5" s="83" t="s">
        <v>423</v>
      </c>
      <c r="K5" s="238" t="s">
        <v>424</v>
      </c>
      <c r="L5" s="239" t="s">
        <v>427</v>
      </c>
      <c r="M5" s="82"/>
      <c r="N5" s="238" t="s">
        <v>422</v>
      </c>
      <c r="O5" s="83" t="s">
        <v>423</v>
      </c>
      <c r="P5" s="238" t="s">
        <v>428</v>
      </c>
      <c r="Q5" s="239" t="s">
        <v>429</v>
      </c>
      <c r="R5" s="82"/>
      <c r="S5" s="238" t="s">
        <v>430</v>
      </c>
    </row>
    <row r="6" spans="1:19" ht="30.75" customHeight="1" x14ac:dyDescent="0.35">
      <c r="A6" s="238"/>
      <c r="B6" s="238"/>
      <c r="C6" s="82"/>
      <c r="D6" s="238"/>
      <c r="E6" s="83" t="s">
        <v>431</v>
      </c>
      <c r="F6" s="238"/>
      <c r="G6" s="239"/>
      <c r="H6" s="82"/>
      <c r="I6" s="238"/>
      <c r="J6" s="83" t="s">
        <v>432</v>
      </c>
      <c r="K6" s="238"/>
      <c r="L6" s="239"/>
      <c r="M6" s="82"/>
      <c r="N6" s="238"/>
      <c r="O6" s="83" t="s">
        <v>431</v>
      </c>
      <c r="P6" s="238"/>
      <c r="Q6" s="239"/>
      <c r="R6" s="82"/>
      <c r="S6" s="238"/>
    </row>
    <row r="7" spans="1:19" x14ac:dyDescent="0.2">
      <c r="A7" s="7" t="s">
        <v>433</v>
      </c>
      <c r="B7" s="7"/>
      <c r="C7" s="7"/>
      <c r="E7" s="84"/>
      <c r="G7" s="85"/>
      <c r="H7" s="86"/>
      <c r="I7" s="87"/>
      <c r="J7" s="88"/>
      <c r="K7" s="87"/>
      <c r="L7" s="89"/>
      <c r="M7" s="86"/>
      <c r="N7" s="86"/>
      <c r="O7" s="90"/>
      <c r="P7" s="86"/>
      <c r="Q7" s="85"/>
      <c r="R7" s="86"/>
    </row>
    <row r="8" spans="1:19" x14ac:dyDescent="0.2">
      <c r="B8" s="36" t="s">
        <v>148</v>
      </c>
      <c r="C8" s="92"/>
      <c r="D8" s="86">
        <v>55730</v>
      </c>
      <c r="E8" s="90">
        <v>12040</v>
      </c>
      <c r="F8" s="86">
        <v>6180</v>
      </c>
      <c r="G8" s="85">
        <v>61910</v>
      </c>
      <c r="H8" s="86"/>
      <c r="I8" s="87">
        <v>147</v>
      </c>
      <c r="J8" s="88">
        <v>52.4</v>
      </c>
      <c r="K8" s="87">
        <v>73.2</v>
      </c>
      <c r="L8" s="89">
        <v>220.2</v>
      </c>
      <c r="M8" s="86"/>
      <c r="N8" s="86">
        <v>9837</v>
      </c>
      <c r="O8" s="90">
        <v>1798</v>
      </c>
      <c r="P8" s="86">
        <v>2637</v>
      </c>
      <c r="Q8" s="85">
        <v>12473</v>
      </c>
      <c r="R8" s="86"/>
      <c r="S8" s="86">
        <v>1297</v>
      </c>
    </row>
    <row r="9" spans="1:19" x14ac:dyDescent="0.2">
      <c r="B9" s="36" t="s">
        <v>146</v>
      </c>
      <c r="C9" s="92"/>
      <c r="D9" s="86">
        <v>55290</v>
      </c>
      <c r="E9" s="90">
        <v>12900</v>
      </c>
      <c r="F9" s="86">
        <v>6160</v>
      </c>
      <c r="G9" s="85">
        <v>61450</v>
      </c>
      <c r="H9" s="93"/>
      <c r="I9" s="87">
        <v>159.69999999999999</v>
      </c>
      <c r="J9" s="88">
        <v>57.8</v>
      </c>
      <c r="K9" s="87">
        <v>68.5</v>
      </c>
      <c r="L9" s="89">
        <v>228.3</v>
      </c>
      <c r="M9" s="86"/>
      <c r="N9" s="86">
        <v>10090</v>
      </c>
      <c r="O9" s="90">
        <v>2038</v>
      </c>
      <c r="P9" s="86">
        <v>2110</v>
      </c>
      <c r="Q9" s="85">
        <v>12200</v>
      </c>
      <c r="R9" s="86"/>
      <c r="S9" s="86">
        <v>1444</v>
      </c>
    </row>
    <row r="10" spans="1:19" x14ac:dyDescent="0.2">
      <c r="B10" s="36" t="s">
        <v>434</v>
      </c>
      <c r="C10" s="92"/>
      <c r="D10" s="86">
        <v>48140</v>
      </c>
      <c r="E10" s="90">
        <v>11860</v>
      </c>
      <c r="F10" s="86">
        <v>5270</v>
      </c>
      <c r="G10" s="85">
        <v>53410</v>
      </c>
      <c r="H10" s="93"/>
      <c r="I10" s="87">
        <v>158.69999999999999</v>
      </c>
      <c r="J10" s="88">
        <v>70.3</v>
      </c>
      <c r="K10" s="87">
        <v>58.1</v>
      </c>
      <c r="L10" s="89">
        <v>216.8</v>
      </c>
      <c r="M10" s="86"/>
      <c r="N10" s="86">
        <v>9723</v>
      </c>
      <c r="O10" s="90">
        <v>2109</v>
      </c>
      <c r="P10" s="86">
        <v>2025</v>
      </c>
      <c r="Q10" s="85">
        <v>11748</v>
      </c>
      <c r="R10" s="86"/>
      <c r="S10" s="86">
        <v>1079</v>
      </c>
    </row>
    <row r="11" spans="1:19" x14ac:dyDescent="0.2">
      <c r="B11" s="36" t="s">
        <v>435</v>
      </c>
      <c r="C11" s="92"/>
      <c r="D11" s="86">
        <v>9680</v>
      </c>
      <c r="E11" s="90">
        <v>2530</v>
      </c>
      <c r="F11" s="86">
        <v>1020</v>
      </c>
      <c r="G11" s="85">
        <v>10690</v>
      </c>
      <c r="H11" s="93"/>
      <c r="I11" s="87">
        <v>36.799999999999997</v>
      </c>
      <c r="J11" s="88">
        <v>18.899999999999999</v>
      </c>
      <c r="K11" s="87">
        <v>24.7</v>
      </c>
      <c r="L11" s="89">
        <v>61.4</v>
      </c>
      <c r="M11" s="86"/>
      <c r="N11" s="86">
        <v>1982</v>
      </c>
      <c r="O11" s="90">
        <v>458</v>
      </c>
      <c r="P11" s="86">
        <v>633</v>
      </c>
      <c r="Q11" s="85">
        <v>2616</v>
      </c>
      <c r="R11" s="86"/>
      <c r="S11" s="86">
        <v>125</v>
      </c>
    </row>
    <row r="12" spans="1:19" ht="26.45" customHeight="1" x14ac:dyDescent="0.2">
      <c r="A12" s="7" t="s">
        <v>436</v>
      </c>
      <c r="B12" s="7"/>
      <c r="C12" s="7"/>
      <c r="E12" s="84"/>
      <c r="G12" s="85"/>
      <c r="H12" s="86"/>
      <c r="I12" s="87"/>
      <c r="J12" s="88"/>
      <c r="K12" s="87"/>
      <c r="L12" s="89"/>
      <c r="M12" s="86"/>
      <c r="N12" s="86"/>
      <c r="O12" s="90"/>
      <c r="P12" s="86"/>
      <c r="Q12" s="85"/>
      <c r="R12" s="86"/>
    </row>
    <row r="13" spans="1:19" x14ac:dyDescent="0.2">
      <c r="B13" s="36" t="s">
        <v>437</v>
      </c>
      <c r="C13" s="92"/>
      <c r="D13" s="86">
        <v>13240</v>
      </c>
      <c r="E13" s="90">
        <v>2920</v>
      </c>
      <c r="F13" s="86">
        <v>1430</v>
      </c>
      <c r="G13" s="85">
        <v>14670</v>
      </c>
      <c r="H13" s="86"/>
      <c r="I13" s="87">
        <v>31.5</v>
      </c>
      <c r="J13" s="88">
        <v>12.1</v>
      </c>
      <c r="K13" s="87">
        <v>15.6</v>
      </c>
      <c r="L13" s="89">
        <v>47.1</v>
      </c>
      <c r="M13" s="86"/>
      <c r="N13" s="86">
        <v>2258</v>
      </c>
      <c r="O13" s="90">
        <v>414</v>
      </c>
      <c r="P13" s="86">
        <v>524</v>
      </c>
      <c r="Q13" s="85">
        <v>2782</v>
      </c>
      <c r="R13" s="86"/>
      <c r="S13" s="86">
        <v>260</v>
      </c>
    </row>
    <row r="14" spans="1:19" x14ac:dyDescent="0.2">
      <c r="B14" s="36" t="s">
        <v>438</v>
      </c>
      <c r="C14" s="92"/>
      <c r="D14" s="86">
        <v>14860</v>
      </c>
      <c r="E14" s="90">
        <v>3060</v>
      </c>
      <c r="F14" s="86">
        <v>1490</v>
      </c>
      <c r="G14" s="85">
        <v>16350</v>
      </c>
      <c r="H14" s="86"/>
      <c r="I14" s="87">
        <v>41</v>
      </c>
      <c r="J14" s="88">
        <v>13.6</v>
      </c>
      <c r="K14" s="87">
        <v>17.7</v>
      </c>
      <c r="L14" s="89">
        <v>58.7</v>
      </c>
      <c r="M14" s="86"/>
      <c r="N14" s="86">
        <v>2689</v>
      </c>
      <c r="O14" s="90">
        <v>466</v>
      </c>
      <c r="P14" s="86">
        <v>692</v>
      </c>
      <c r="Q14" s="85">
        <v>3381</v>
      </c>
      <c r="R14" s="86"/>
      <c r="S14" s="86">
        <v>389</v>
      </c>
    </row>
    <row r="15" spans="1:19" x14ac:dyDescent="0.2">
      <c r="B15" s="36" t="s">
        <v>439</v>
      </c>
      <c r="C15" s="92"/>
      <c r="D15" s="86">
        <v>15770</v>
      </c>
      <c r="E15" s="90">
        <v>3240</v>
      </c>
      <c r="F15" s="86">
        <v>1700</v>
      </c>
      <c r="G15" s="85">
        <v>17470</v>
      </c>
      <c r="H15" s="86"/>
      <c r="I15" s="87">
        <v>43.7</v>
      </c>
      <c r="J15" s="88">
        <v>14.9</v>
      </c>
      <c r="K15" s="87">
        <v>19.600000000000001</v>
      </c>
      <c r="L15" s="89">
        <v>63.3</v>
      </c>
      <c r="M15" s="86"/>
      <c r="N15" s="86">
        <v>2850</v>
      </c>
      <c r="O15" s="90">
        <v>506</v>
      </c>
      <c r="P15" s="86">
        <v>660</v>
      </c>
      <c r="Q15" s="85">
        <v>3510</v>
      </c>
      <c r="R15" s="86"/>
      <c r="S15" s="86">
        <v>321</v>
      </c>
    </row>
    <row r="16" spans="1:19" ht="13.5" customHeight="1" x14ac:dyDescent="0.2">
      <c r="B16" s="36" t="s">
        <v>440</v>
      </c>
      <c r="C16" s="92"/>
      <c r="D16" s="86">
        <v>11860</v>
      </c>
      <c r="E16" s="90">
        <v>2820</v>
      </c>
      <c r="F16" s="86">
        <v>1570</v>
      </c>
      <c r="G16" s="85">
        <v>13430</v>
      </c>
      <c r="H16" s="86"/>
      <c r="I16" s="87">
        <v>30.9</v>
      </c>
      <c r="J16" s="88">
        <v>11.8</v>
      </c>
      <c r="K16" s="87">
        <v>20.3</v>
      </c>
      <c r="L16" s="89">
        <v>51.2</v>
      </c>
      <c r="M16" s="86"/>
      <c r="N16" s="86">
        <v>2039</v>
      </c>
      <c r="O16" s="90">
        <v>412</v>
      </c>
      <c r="P16" s="86">
        <v>761</v>
      </c>
      <c r="Q16" s="85">
        <v>2800</v>
      </c>
      <c r="R16" s="86"/>
      <c r="S16" s="86">
        <v>328</v>
      </c>
    </row>
    <row r="17" spans="1:19" ht="25.5" customHeight="1" x14ac:dyDescent="0.2">
      <c r="B17" s="36" t="s">
        <v>441</v>
      </c>
      <c r="C17" s="92"/>
      <c r="D17" s="86">
        <v>13250</v>
      </c>
      <c r="E17" s="90">
        <v>3000</v>
      </c>
      <c r="F17" s="86">
        <v>1530</v>
      </c>
      <c r="G17" s="85">
        <v>14770</v>
      </c>
      <c r="H17" s="86"/>
      <c r="I17" s="87">
        <v>34.799999999999997</v>
      </c>
      <c r="J17" s="88">
        <v>13</v>
      </c>
      <c r="K17" s="87">
        <v>14.1</v>
      </c>
      <c r="L17" s="89">
        <v>48.9</v>
      </c>
      <c r="M17" s="86"/>
      <c r="N17" s="86">
        <v>2386</v>
      </c>
      <c r="O17" s="90">
        <v>458</v>
      </c>
      <c r="P17" s="86">
        <v>381</v>
      </c>
      <c r="Q17" s="85">
        <v>2767</v>
      </c>
      <c r="R17" s="86"/>
      <c r="S17" s="86">
        <v>378</v>
      </c>
    </row>
    <row r="18" spans="1:19" x14ac:dyDescent="0.2">
      <c r="B18" s="36" t="s">
        <v>442</v>
      </c>
      <c r="C18" s="92"/>
      <c r="D18" s="86">
        <v>14930</v>
      </c>
      <c r="E18" s="90">
        <v>3360</v>
      </c>
      <c r="F18" s="86">
        <v>1570</v>
      </c>
      <c r="G18" s="85">
        <v>16500</v>
      </c>
      <c r="H18" s="86"/>
      <c r="I18" s="87">
        <v>43.5</v>
      </c>
      <c r="J18" s="88">
        <v>15.5</v>
      </c>
      <c r="K18" s="87">
        <v>17.100000000000001</v>
      </c>
      <c r="L18" s="89">
        <v>60.5</v>
      </c>
      <c r="M18" s="86"/>
      <c r="N18" s="86">
        <v>2731</v>
      </c>
      <c r="O18" s="90">
        <v>536</v>
      </c>
      <c r="P18" s="86">
        <v>633</v>
      </c>
      <c r="Q18" s="85">
        <v>3364</v>
      </c>
      <c r="R18" s="86"/>
      <c r="S18" s="86">
        <v>423</v>
      </c>
    </row>
    <row r="19" spans="1:19" x14ac:dyDescent="0.2">
      <c r="B19" s="36" t="s">
        <v>443</v>
      </c>
      <c r="C19" s="92"/>
      <c r="D19" s="86">
        <v>15190</v>
      </c>
      <c r="E19" s="90">
        <v>3410</v>
      </c>
      <c r="F19" s="86">
        <v>1520</v>
      </c>
      <c r="G19" s="85">
        <v>16720</v>
      </c>
      <c r="H19" s="86"/>
      <c r="I19" s="87">
        <v>45.1</v>
      </c>
      <c r="J19" s="88">
        <v>15.6</v>
      </c>
      <c r="K19" s="87">
        <v>20.2</v>
      </c>
      <c r="L19" s="89">
        <v>65.3</v>
      </c>
      <c r="M19" s="86"/>
      <c r="N19" s="86">
        <v>2819</v>
      </c>
      <c r="O19" s="90">
        <v>547</v>
      </c>
      <c r="P19" s="86">
        <v>630</v>
      </c>
      <c r="Q19" s="85">
        <v>3449</v>
      </c>
      <c r="R19" s="86"/>
      <c r="S19" s="86">
        <v>345</v>
      </c>
    </row>
    <row r="20" spans="1:19" x14ac:dyDescent="0.2">
      <c r="B20" s="36" t="s">
        <v>444</v>
      </c>
      <c r="C20" s="92"/>
      <c r="D20" s="86">
        <v>11920</v>
      </c>
      <c r="E20" s="90">
        <v>3140</v>
      </c>
      <c r="F20" s="86">
        <v>1540</v>
      </c>
      <c r="G20" s="85">
        <v>13460</v>
      </c>
      <c r="H20" s="86"/>
      <c r="I20" s="87">
        <v>36.4</v>
      </c>
      <c r="J20" s="88">
        <v>13.7</v>
      </c>
      <c r="K20" s="87">
        <v>17.100000000000001</v>
      </c>
      <c r="L20" s="89">
        <v>53.5</v>
      </c>
      <c r="M20" s="86"/>
      <c r="N20" s="86">
        <v>2154</v>
      </c>
      <c r="O20" s="90">
        <v>498</v>
      </c>
      <c r="P20" s="86">
        <v>466</v>
      </c>
      <c r="Q20" s="85">
        <v>2620</v>
      </c>
      <c r="R20" s="86"/>
      <c r="S20" s="86">
        <v>298</v>
      </c>
    </row>
    <row r="21" spans="1:19" ht="25.5" customHeight="1" x14ac:dyDescent="0.2">
      <c r="B21" s="36" t="s">
        <v>445</v>
      </c>
      <c r="C21" s="92"/>
      <c r="D21" s="86">
        <v>6280</v>
      </c>
      <c r="E21" s="90">
        <v>1470</v>
      </c>
      <c r="F21" s="86">
        <v>990</v>
      </c>
      <c r="G21" s="85">
        <v>7270</v>
      </c>
      <c r="H21" s="86"/>
      <c r="I21" s="87">
        <v>17.3</v>
      </c>
      <c r="J21" s="88">
        <v>6.5</v>
      </c>
      <c r="K21" s="87">
        <v>8.9</v>
      </c>
      <c r="L21" s="89">
        <v>26.3</v>
      </c>
      <c r="M21" s="86"/>
      <c r="N21" s="86">
        <v>1091</v>
      </c>
      <c r="O21" s="90">
        <v>232</v>
      </c>
      <c r="P21" s="86">
        <v>278</v>
      </c>
      <c r="Q21" s="85">
        <v>1369</v>
      </c>
      <c r="R21" s="86"/>
      <c r="S21" s="86">
        <v>123</v>
      </c>
    </row>
    <row r="22" spans="1:19" ht="12.75" customHeight="1" x14ac:dyDescent="0.2">
      <c r="B22" s="36" t="s">
        <v>446</v>
      </c>
      <c r="C22" s="92"/>
      <c r="D22" s="86">
        <v>9970</v>
      </c>
      <c r="E22" s="90">
        <v>2560</v>
      </c>
      <c r="F22" s="86">
        <v>1210</v>
      </c>
      <c r="G22" s="85">
        <v>11180</v>
      </c>
      <c r="H22" s="86"/>
      <c r="I22" s="87">
        <v>28.5</v>
      </c>
      <c r="J22" s="88">
        <v>12.7</v>
      </c>
      <c r="K22" s="87">
        <v>10.199999999999999</v>
      </c>
      <c r="L22" s="89">
        <v>38.799999999999997</v>
      </c>
      <c r="M22" s="86"/>
      <c r="N22" s="86">
        <v>1921</v>
      </c>
      <c r="O22" s="90">
        <v>431</v>
      </c>
      <c r="P22" s="86">
        <v>464</v>
      </c>
      <c r="Q22" s="85">
        <v>2386</v>
      </c>
      <c r="R22" s="86"/>
      <c r="S22" s="86">
        <v>287</v>
      </c>
    </row>
    <row r="23" spans="1:19" ht="12.75" customHeight="1" x14ac:dyDescent="0.2">
      <c r="B23" s="36" t="s">
        <v>447</v>
      </c>
      <c r="C23" s="92"/>
      <c r="D23" s="86">
        <v>16800</v>
      </c>
      <c r="E23" s="90">
        <v>4090</v>
      </c>
      <c r="F23" s="86">
        <v>1540</v>
      </c>
      <c r="G23" s="85">
        <v>18340</v>
      </c>
      <c r="H23" s="86"/>
      <c r="I23" s="87">
        <v>53.8</v>
      </c>
      <c r="J23" s="88">
        <v>23.5</v>
      </c>
      <c r="K23" s="87">
        <v>18.8</v>
      </c>
      <c r="L23" s="89">
        <v>72.599999999999994</v>
      </c>
      <c r="M23" s="86"/>
      <c r="N23" s="86">
        <v>3466</v>
      </c>
      <c r="O23" s="90">
        <v>733</v>
      </c>
      <c r="P23" s="86">
        <v>556</v>
      </c>
      <c r="Q23" s="85">
        <v>4022</v>
      </c>
      <c r="R23" s="86"/>
      <c r="S23" s="86">
        <v>278</v>
      </c>
    </row>
    <row r="24" spans="1:19" ht="12.75" customHeight="1" x14ac:dyDescent="0.2">
      <c r="B24" s="36" t="s">
        <v>448</v>
      </c>
      <c r="C24" s="92"/>
      <c r="D24" s="86">
        <v>15100</v>
      </c>
      <c r="E24" s="90">
        <v>3740</v>
      </c>
      <c r="F24" s="86">
        <v>1530</v>
      </c>
      <c r="G24" s="85">
        <v>16620</v>
      </c>
      <c r="H24" s="86"/>
      <c r="I24" s="87">
        <v>59</v>
      </c>
      <c r="J24" s="88">
        <v>27.6</v>
      </c>
      <c r="K24" s="87">
        <v>20.100000000000001</v>
      </c>
      <c r="L24" s="89">
        <v>79.2</v>
      </c>
      <c r="M24" s="86"/>
      <c r="N24" s="86">
        <v>3245</v>
      </c>
      <c r="O24" s="90">
        <v>712</v>
      </c>
      <c r="P24" s="86">
        <v>726</v>
      </c>
      <c r="Q24" s="85">
        <v>3971</v>
      </c>
      <c r="R24" s="86"/>
      <c r="S24" s="86">
        <v>391</v>
      </c>
    </row>
    <row r="25" spans="1:19" ht="26.45" customHeight="1" x14ac:dyDescent="0.2">
      <c r="A25" s="7" t="s">
        <v>449</v>
      </c>
      <c r="B25" s="7"/>
      <c r="C25" s="7"/>
      <c r="D25" s="86"/>
      <c r="E25" s="90"/>
      <c r="F25" s="86"/>
      <c r="G25" s="85"/>
      <c r="H25" s="86"/>
      <c r="I25" s="94"/>
      <c r="J25" s="94"/>
      <c r="K25" s="87"/>
      <c r="L25" s="89"/>
      <c r="M25" s="86"/>
      <c r="N25" s="86"/>
      <c r="O25" s="90"/>
      <c r="P25" s="86"/>
      <c r="Q25" s="85"/>
      <c r="R25" s="86"/>
    </row>
    <row r="26" spans="1:19" x14ac:dyDescent="0.2">
      <c r="B26" s="91" t="s">
        <v>450</v>
      </c>
      <c r="C26" s="92"/>
      <c r="D26" s="86">
        <v>3900</v>
      </c>
      <c r="E26" s="90">
        <v>910</v>
      </c>
      <c r="F26" s="86">
        <v>490</v>
      </c>
      <c r="G26" s="85">
        <v>4390</v>
      </c>
      <c r="H26" s="86"/>
      <c r="I26" s="87">
        <v>8.8000000000000007</v>
      </c>
      <c r="J26" s="88">
        <v>3.8</v>
      </c>
      <c r="K26" s="87">
        <v>6</v>
      </c>
      <c r="L26" s="89">
        <v>14.8</v>
      </c>
      <c r="M26" s="86"/>
      <c r="N26" s="86">
        <v>639</v>
      </c>
      <c r="O26" s="90">
        <v>130</v>
      </c>
      <c r="P26" s="86">
        <v>217</v>
      </c>
      <c r="Q26" s="85">
        <v>856</v>
      </c>
      <c r="R26" s="86"/>
      <c r="S26" s="86">
        <v>124</v>
      </c>
    </row>
    <row r="27" spans="1:19" x14ac:dyDescent="0.2">
      <c r="B27" s="91" t="s">
        <v>451</v>
      </c>
      <c r="C27" s="92"/>
      <c r="D27" s="86">
        <v>4360</v>
      </c>
      <c r="E27" s="90">
        <v>960</v>
      </c>
      <c r="F27" s="86">
        <v>450</v>
      </c>
      <c r="G27" s="85">
        <v>4810</v>
      </c>
      <c r="H27" s="86"/>
      <c r="I27" s="87">
        <v>9.9</v>
      </c>
      <c r="J27" s="88">
        <v>4</v>
      </c>
      <c r="K27" s="87">
        <v>3.6</v>
      </c>
      <c r="L27" s="89">
        <v>13.5</v>
      </c>
      <c r="M27" s="86"/>
      <c r="N27" s="86">
        <v>722</v>
      </c>
      <c r="O27" s="90">
        <v>136</v>
      </c>
      <c r="P27" s="86">
        <v>125</v>
      </c>
      <c r="Q27" s="85">
        <v>847</v>
      </c>
      <c r="R27" s="86"/>
      <c r="S27" s="86">
        <v>66</v>
      </c>
    </row>
    <row r="28" spans="1:19" x14ac:dyDescent="0.2">
      <c r="B28" s="91" t="s">
        <v>452</v>
      </c>
      <c r="C28" s="92"/>
      <c r="D28" s="86">
        <v>4990</v>
      </c>
      <c r="E28" s="90">
        <v>1060</v>
      </c>
      <c r="F28" s="86">
        <v>480</v>
      </c>
      <c r="G28" s="85">
        <v>5470</v>
      </c>
      <c r="H28" s="86"/>
      <c r="I28" s="87">
        <v>12.7</v>
      </c>
      <c r="J28" s="88">
        <v>4.3</v>
      </c>
      <c r="K28" s="87">
        <v>6</v>
      </c>
      <c r="L28" s="89">
        <v>18.7</v>
      </c>
      <c r="M28" s="86"/>
      <c r="N28" s="86">
        <v>898</v>
      </c>
      <c r="O28" s="90">
        <v>148</v>
      </c>
      <c r="P28" s="86">
        <v>182</v>
      </c>
      <c r="Q28" s="85">
        <v>1080</v>
      </c>
      <c r="R28" s="86"/>
      <c r="S28" s="86">
        <v>71</v>
      </c>
    </row>
    <row r="29" spans="1:19" x14ac:dyDescent="0.2">
      <c r="B29" s="91" t="s">
        <v>453</v>
      </c>
      <c r="C29" s="92"/>
      <c r="D29" s="86">
        <v>4860</v>
      </c>
      <c r="E29" s="90">
        <v>1060</v>
      </c>
      <c r="F29" s="86">
        <v>490</v>
      </c>
      <c r="G29" s="85">
        <v>5350</v>
      </c>
      <c r="H29" s="86"/>
      <c r="I29" s="87">
        <v>13</v>
      </c>
      <c r="J29" s="88">
        <v>4.7</v>
      </c>
      <c r="K29" s="87">
        <v>8</v>
      </c>
      <c r="L29" s="89">
        <v>21</v>
      </c>
      <c r="M29" s="86"/>
      <c r="N29" s="86">
        <v>863</v>
      </c>
      <c r="O29" s="90">
        <v>163</v>
      </c>
      <c r="P29" s="86">
        <v>332</v>
      </c>
      <c r="Q29" s="85">
        <v>1195</v>
      </c>
      <c r="R29" s="86"/>
      <c r="S29" s="86">
        <v>99</v>
      </c>
    </row>
    <row r="30" spans="1:19" x14ac:dyDescent="0.2">
      <c r="B30" s="91" t="s">
        <v>454</v>
      </c>
      <c r="C30" s="92"/>
      <c r="D30" s="86">
        <v>5460</v>
      </c>
      <c r="E30" s="90">
        <v>1100</v>
      </c>
      <c r="F30" s="86">
        <v>530</v>
      </c>
      <c r="G30" s="85">
        <v>5990</v>
      </c>
      <c r="H30" s="86"/>
      <c r="I30" s="87">
        <v>14.8</v>
      </c>
      <c r="J30" s="88">
        <v>4.8</v>
      </c>
      <c r="K30" s="87">
        <v>3.8</v>
      </c>
      <c r="L30" s="89">
        <v>18.600000000000001</v>
      </c>
      <c r="M30" s="86"/>
      <c r="N30" s="86">
        <v>992</v>
      </c>
      <c r="O30" s="90">
        <v>162</v>
      </c>
      <c r="P30" s="86">
        <v>191</v>
      </c>
      <c r="Q30" s="85">
        <v>1182</v>
      </c>
      <c r="R30" s="86"/>
      <c r="S30" s="86">
        <v>59</v>
      </c>
    </row>
    <row r="31" spans="1:19" x14ac:dyDescent="0.2">
      <c r="B31" s="91" t="s">
        <v>455</v>
      </c>
      <c r="C31" s="92"/>
      <c r="D31" s="86">
        <v>4540</v>
      </c>
      <c r="E31" s="90">
        <v>900</v>
      </c>
      <c r="F31" s="86">
        <v>470</v>
      </c>
      <c r="G31" s="85">
        <v>5010</v>
      </c>
      <c r="H31" s="86"/>
      <c r="I31" s="87">
        <v>13.1</v>
      </c>
      <c r="J31" s="88">
        <v>4.0999999999999996</v>
      </c>
      <c r="K31" s="87">
        <v>5.9</v>
      </c>
      <c r="L31" s="89">
        <v>19</v>
      </c>
      <c r="M31" s="86"/>
      <c r="N31" s="86">
        <v>834</v>
      </c>
      <c r="O31" s="90">
        <v>141</v>
      </c>
      <c r="P31" s="86">
        <v>170</v>
      </c>
      <c r="Q31" s="85">
        <v>1004</v>
      </c>
      <c r="R31" s="86"/>
      <c r="S31" s="86">
        <v>231</v>
      </c>
    </row>
    <row r="32" spans="1:19" x14ac:dyDescent="0.2">
      <c r="B32" s="91" t="s">
        <v>456</v>
      </c>
      <c r="C32" s="92"/>
      <c r="D32" s="86">
        <v>5050</v>
      </c>
      <c r="E32" s="90">
        <v>1080</v>
      </c>
      <c r="F32" s="86">
        <v>610</v>
      </c>
      <c r="G32" s="85">
        <v>5660</v>
      </c>
      <c r="H32" s="86"/>
      <c r="I32" s="87">
        <v>14.2</v>
      </c>
      <c r="J32" s="88">
        <v>4.9000000000000004</v>
      </c>
      <c r="K32" s="87">
        <v>6.6</v>
      </c>
      <c r="L32" s="89">
        <v>20.8</v>
      </c>
      <c r="M32" s="86"/>
      <c r="N32" s="86">
        <v>908</v>
      </c>
      <c r="O32" s="90">
        <v>166</v>
      </c>
      <c r="P32" s="86">
        <v>221</v>
      </c>
      <c r="Q32" s="85">
        <v>1129</v>
      </c>
      <c r="R32" s="86"/>
      <c r="S32" s="86">
        <v>112</v>
      </c>
    </row>
    <row r="33" spans="2:19" x14ac:dyDescent="0.2">
      <c r="B33" s="91" t="s">
        <v>457</v>
      </c>
      <c r="C33" s="92"/>
      <c r="D33" s="86">
        <v>5790</v>
      </c>
      <c r="E33" s="90">
        <v>1190</v>
      </c>
      <c r="F33" s="86">
        <v>560</v>
      </c>
      <c r="G33" s="85">
        <v>6350</v>
      </c>
      <c r="H33" s="86"/>
      <c r="I33" s="87">
        <v>16.399999999999999</v>
      </c>
      <c r="J33" s="88">
        <v>5.6</v>
      </c>
      <c r="K33" s="87">
        <v>5.6</v>
      </c>
      <c r="L33" s="89">
        <v>22</v>
      </c>
      <c r="M33" s="86"/>
      <c r="N33" s="86">
        <v>1051</v>
      </c>
      <c r="O33" s="90">
        <v>190</v>
      </c>
      <c r="P33" s="86">
        <v>177</v>
      </c>
      <c r="Q33" s="85">
        <v>1229</v>
      </c>
      <c r="R33" s="86"/>
      <c r="S33" s="86">
        <v>114</v>
      </c>
    </row>
    <row r="34" spans="2:19" x14ac:dyDescent="0.2">
      <c r="B34" s="91" t="s">
        <v>458</v>
      </c>
      <c r="C34" s="92"/>
      <c r="D34" s="86">
        <v>4930</v>
      </c>
      <c r="E34" s="90">
        <v>970</v>
      </c>
      <c r="F34" s="86">
        <v>530</v>
      </c>
      <c r="G34" s="85">
        <v>5470</v>
      </c>
      <c r="H34" s="86"/>
      <c r="I34" s="87">
        <v>13</v>
      </c>
      <c r="J34" s="88">
        <v>4.4000000000000004</v>
      </c>
      <c r="K34" s="87">
        <v>7.5</v>
      </c>
      <c r="L34" s="89">
        <v>20.5</v>
      </c>
      <c r="M34" s="86"/>
      <c r="N34" s="86">
        <v>891</v>
      </c>
      <c r="O34" s="90">
        <v>149</v>
      </c>
      <c r="P34" s="86">
        <v>261</v>
      </c>
      <c r="Q34" s="85">
        <v>1152</v>
      </c>
      <c r="R34" s="86"/>
      <c r="S34" s="86">
        <v>94</v>
      </c>
    </row>
    <row r="35" spans="2:19" x14ac:dyDescent="0.2">
      <c r="B35" s="91" t="s">
        <v>459</v>
      </c>
      <c r="C35" s="92"/>
      <c r="D35" s="86">
        <v>3590</v>
      </c>
      <c r="E35" s="90">
        <v>860</v>
      </c>
      <c r="F35" s="86">
        <v>440</v>
      </c>
      <c r="G35" s="85">
        <v>4030</v>
      </c>
      <c r="H35" s="86"/>
      <c r="I35" s="87">
        <v>10</v>
      </c>
      <c r="J35" s="88">
        <v>3.7</v>
      </c>
      <c r="K35" s="87">
        <v>6.9</v>
      </c>
      <c r="L35" s="89">
        <v>16.899999999999999</v>
      </c>
      <c r="M35" s="86"/>
      <c r="N35" s="86">
        <v>625</v>
      </c>
      <c r="O35" s="90">
        <v>127</v>
      </c>
      <c r="P35" s="86">
        <v>209</v>
      </c>
      <c r="Q35" s="85">
        <v>834</v>
      </c>
      <c r="R35" s="86"/>
      <c r="S35" s="86">
        <v>50</v>
      </c>
    </row>
    <row r="36" spans="2:19" x14ac:dyDescent="0.2">
      <c r="B36" s="91" t="s">
        <v>460</v>
      </c>
      <c r="C36" s="92"/>
      <c r="D36" s="86">
        <v>3870</v>
      </c>
      <c r="E36" s="90">
        <v>900</v>
      </c>
      <c r="F36" s="86">
        <v>460</v>
      </c>
      <c r="G36" s="85">
        <v>4320</v>
      </c>
      <c r="H36" s="86"/>
      <c r="I36" s="87">
        <v>9.6999999999999993</v>
      </c>
      <c r="J36" s="88">
        <v>3.7</v>
      </c>
      <c r="K36" s="87">
        <v>5.4</v>
      </c>
      <c r="L36" s="89">
        <v>15</v>
      </c>
      <c r="M36" s="86"/>
      <c r="N36" s="86">
        <v>659</v>
      </c>
      <c r="O36" s="90">
        <v>128</v>
      </c>
      <c r="P36" s="86">
        <v>161</v>
      </c>
      <c r="Q36" s="85">
        <v>820</v>
      </c>
      <c r="R36" s="86"/>
      <c r="S36" s="86">
        <v>127</v>
      </c>
    </row>
    <row r="37" spans="2:19" x14ac:dyDescent="0.2">
      <c r="B37" s="91" t="s">
        <v>461</v>
      </c>
      <c r="C37" s="92"/>
      <c r="D37" s="86">
        <v>4410</v>
      </c>
      <c r="E37" s="90">
        <v>1060</v>
      </c>
      <c r="F37" s="86">
        <v>670</v>
      </c>
      <c r="G37" s="85">
        <v>5080</v>
      </c>
      <c r="H37" s="86"/>
      <c r="I37" s="87">
        <v>11.2</v>
      </c>
      <c r="J37" s="88">
        <v>4.4000000000000004</v>
      </c>
      <c r="K37" s="87">
        <v>8.1</v>
      </c>
      <c r="L37" s="89">
        <v>19.3</v>
      </c>
      <c r="M37" s="86"/>
      <c r="N37" s="86">
        <v>755</v>
      </c>
      <c r="O37" s="90">
        <v>157</v>
      </c>
      <c r="P37" s="86">
        <v>391</v>
      </c>
      <c r="Q37" s="85">
        <v>1146</v>
      </c>
      <c r="R37" s="86"/>
      <c r="S37" s="86">
        <v>151</v>
      </c>
    </row>
    <row r="38" spans="2:19" ht="26.45" customHeight="1" x14ac:dyDescent="0.2">
      <c r="B38" s="91" t="s">
        <v>462</v>
      </c>
      <c r="C38" s="92"/>
      <c r="D38" s="86">
        <v>4020</v>
      </c>
      <c r="E38" s="90">
        <v>930</v>
      </c>
      <c r="F38" s="86">
        <v>530</v>
      </c>
      <c r="G38" s="85">
        <v>4550</v>
      </c>
      <c r="H38" s="86"/>
      <c r="I38" s="87">
        <v>10.199999999999999</v>
      </c>
      <c r="J38" s="88">
        <v>3.8</v>
      </c>
      <c r="K38" s="87">
        <v>2.9</v>
      </c>
      <c r="L38" s="89">
        <v>13.1</v>
      </c>
      <c r="M38" s="86"/>
      <c r="N38" s="86">
        <v>739</v>
      </c>
      <c r="O38" s="90">
        <v>135</v>
      </c>
      <c r="P38" s="86">
        <v>133</v>
      </c>
      <c r="Q38" s="85">
        <v>872</v>
      </c>
      <c r="R38" s="86"/>
      <c r="S38" s="86">
        <v>63</v>
      </c>
    </row>
    <row r="39" spans="2:19" x14ac:dyDescent="0.2">
      <c r="B39" s="91" t="s">
        <v>463</v>
      </c>
      <c r="C39" s="92"/>
      <c r="D39" s="86">
        <v>4560</v>
      </c>
      <c r="E39" s="90">
        <v>1040</v>
      </c>
      <c r="F39" s="86">
        <v>530</v>
      </c>
      <c r="G39" s="85">
        <v>5090</v>
      </c>
      <c r="H39" s="86"/>
      <c r="I39" s="87">
        <v>11.8</v>
      </c>
      <c r="J39" s="88">
        <v>4.5</v>
      </c>
      <c r="K39" s="87">
        <v>7.7</v>
      </c>
      <c r="L39" s="89">
        <v>19.600000000000001</v>
      </c>
      <c r="M39" s="86"/>
      <c r="N39" s="86">
        <v>796</v>
      </c>
      <c r="O39" s="90">
        <v>158</v>
      </c>
      <c r="P39" s="86">
        <v>126</v>
      </c>
      <c r="Q39" s="85">
        <v>922</v>
      </c>
      <c r="R39" s="86"/>
      <c r="S39" s="86">
        <v>272</v>
      </c>
    </row>
    <row r="40" spans="2:19" x14ac:dyDescent="0.2">
      <c r="B40" s="91" t="s">
        <v>464</v>
      </c>
      <c r="C40" s="92"/>
      <c r="D40" s="86">
        <v>4670</v>
      </c>
      <c r="E40" s="90">
        <v>1020</v>
      </c>
      <c r="F40" s="86">
        <v>470</v>
      </c>
      <c r="G40" s="85">
        <v>5130</v>
      </c>
      <c r="H40" s="86"/>
      <c r="I40" s="87">
        <v>12.8</v>
      </c>
      <c r="J40" s="88">
        <v>4.7</v>
      </c>
      <c r="K40" s="87">
        <v>3.5</v>
      </c>
      <c r="L40" s="89">
        <v>16.3</v>
      </c>
      <c r="M40" s="86"/>
      <c r="N40" s="86">
        <v>851</v>
      </c>
      <c r="O40" s="90">
        <v>165</v>
      </c>
      <c r="P40" s="86">
        <v>121</v>
      </c>
      <c r="Q40" s="85">
        <v>973</v>
      </c>
      <c r="R40" s="86"/>
      <c r="S40" s="86">
        <v>43</v>
      </c>
    </row>
    <row r="41" spans="2:19" x14ac:dyDescent="0.2">
      <c r="B41" s="91" t="s">
        <v>465</v>
      </c>
      <c r="C41" s="92"/>
      <c r="D41" s="86">
        <v>5020</v>
      </c>
      <c r="E41" s="90">
        <v>1150</v>
      </c>
      <c r="F41" s="86">
        <v>590</v>
      </c>
      <c r="G41" s="85">
        <v>5610</v>
      </c>
      <c r="H41" s="86"/>
      <c r="I41" s="87">
        <v>13.9</v>
      </c>
      <c r="J41" s="88">
        <v>5.2</v>
      </c>
      <c r="K41" s="87">
        <v>5</v>
      </c>
      <c r="L41" s="89">
        <v>18.899999999999999</v>
      </c>
      <c r="M41" s="86"/>
      <c r="N41" s="86">
        <v>904</v>
      </c>
      <c r="O41" s="90">
        <v>180</v>
      </c>
      <c r="P41" s="86">
        <v>194</v>
      </c>
      <c r="Q41" s="85">
        <v>1098</v>
      </c>
      <c r="R41" s="86"/>
      <c r="S41" s="86">
        <v>140</v>
      </c>
    </row>
    <row r="42" spans="2:19" x14ac:dyDescent="0.2">
      <c r="B42" s="91" t="s">
        <v>466</v>
      </c>
      <c r="C42" s="92"/>
      <c r="D42" s="86">
        <v>5270</v>
      </c>
      <c r="E42" s="90">
        <v>1140</v>
      </c>
      <c r="F42" s="86">
        <v>480</v>
      </c>
      <c r="G42" s="85">
        <v>5750</v>
      </c>
      <c r="H42" s="86"/>
      <c r="I42" s="87">
        <v>16.399999999999999</v>
      </c>
      <c r="J42" s="88">
        <v>5.5</v>
      </c>
      <c r="K42" s="87">
        <v>3.7</v>
      </c>
      <c r="L42" s="89">
        <v>20.100000000000001</v>
      </c>
      <c r="M42" s="86"/>
      <c r="N42" s="86">
        <v>992</v>
      </c>
      <c r="O42" s="90">
        <v>188</v>
      </c>
      <c r="P42" s="86">
        <v>177</v>
      </c>
      <c r="Q42" s="85">
        <v>1169</v>
      </c>
      <c r="R42" s="86"/>
      <c r="S42" s="86">
        <v>80</v>
      </c>
    </row>
    <row r="43" spans="2:19" x14ac:dyDescent="0.2">
      <c r="B43" s="91" t="s">
        <v>467</v>
      </c>
      <c r="C43" s="92"/>
      <c r="D43" s="86">
        <v>4640</v>
      </c>
      <c r="E43" s="90">
        <v>1060</v>
      </c>
      <c r="F43" s="86">
        <v>500</v>
      </c>
      <c r="G43" s="85">
        <v>5140</v>
      </c>
      <c r="H43" s="86"/>
      <c r="I43" s="87">
        <v>13.1</v>
      </c>
      <c r="J43" s="88">
        <v>4.8</v>
      </c>
      <c r="K43" s="87">
        <v>8.4</v>
      </c>
      <c r="L43" s="89">
        <v>21.5</v>
      </c>
      <c r="M43" s="86"/>
      <c r="N43" s="86">
        <v>835</v>
      </c>
      <c r="O43" s="90">
        <v>167</v>
      </c>
      <c r="P43" s="86">
        <v>263</v>
      </c>
      <c r="Q43" s="85">
        <v>1097</v>
      </c>
      <c r="R43" s="86"/>
      <c r="S43" s="86">
        <v>203</v>
      </c>
    </row>
    <row r="44" spans="2:19" x14ac:dyDescent="0.2">
      <c r="B44" s="91" t="s">
        <v>468</v>
      </c>
      <c r="C44" s="92"/>
      <c r="D44" s="86">
        <v>5060</v>
      </c>
      <c r="E44" s="90">
        <v>1160</v>
      </c>
      <c r="F44" s="86">
        <v>530</v>
      </c>
      <c r="G44" s="85">
        <v>5590</v>
      </c>
      <c r="H44" s="86"/>
      <c r="I44" s="87">
        <v>14.8</v>
      </c>
      <c r="J44" s="88">
        <v>5.2</v>
      </c>
      <c r="K44" s="87">
        <v>4.5</v>
      </c>
      <c r="L44" s="89">
        <v>19.2</v>
      </c>
      <c r="M44" s="86"/>
      <c r="N44" s="86">
        <v>927</v>
      </c>
      <c r="O44" s="90">
        <v>183</v>
      </c>
      <c r="P44" s="86">
        <v>159</v>
      </c>
      <c r="Q44" s="85">
        <v>1086</v>
      </c>
      <c r="R44" s="86"/>
      <c r="S44" s="86">
        <v>126</v>
      </c>
    </row>
    <row r="45" spans="2:19" x14ac:dyDescent="0.2">
      <c r="B45" s="91" t="s">
        <v>469</v>
      </c>
      <c r="C45" s="92"/>
      <c r="D45" s="86">
        <v>5230</v>
      </c>
      <c r="E45" s="90">
        <v>1100</v>
      </c>
      <c r="F45" s="86">
        <v>470</v>
      </c>
      <c r="G45" s="85">
        <v>5700</v>
      </c>
      <c r="H45" s="86"/>
      <c r="I45" s="87">
        <v>16</v>
      </c>
      <c r="J45" s="88">
        <v>5.2</v>
      </c>
      <c r="K45" s="87">
        <v>6.4</v>
      </c>
      <c r="L45" s="89">
        <v>22.4</v>
      </c>
      <c r="M45" s="86"/>
      <c r="N45" s="86">
        <v>987</v>
      </c>
      <c r="O45" s="90">
        <v>180</v>
      </c>
      <c r="P45" s="86">
        <v>234</v>
      </c>
      <c r="Q45" s="85">
        <v>1221</v>
      </c>
      <c r="R45" s="86"/>
      <c r="S45" s="86">
        <v>66</v>
      </c>
    </row>
    <row r="46" spans="2:19" x14ac:dyDescent="0.2">
      <c r="B46" s="91" t="s">
        <v>470</v>
      </c>
      <c r="C46" s="92"/>
      <c r="D46" s="86">
        <v>4900</v>
      </c>
      <c r="E46" s="90">
        <v>1150</v>
      </c>
      <c r="F46" s="86">
        <v>520</v>
      </c>
      <c r="G46" s="85">
        <v>5420</v>
      </c>
      <c r="H46" s="86"/>
      <c r="I46" s="87">
        <v>14.3</v>
      </c>
      <c r="J46" s="88">
        <v>5.2</v>
      </c>
      <c r="K46" s="87">
        <v>9.4</v>
      </c>
      <c r="L46" s="89">
        <v>23.7</v>
      </c>
      <c r="M46" s="86"/>
      <c r="N46" s="86">
        <v>905</v>
      </c>
      <c r="O46" s="90">
        <v>183</v>
      </c>
      <c r="P46" s="86">
        <v>236</v>
      </c>
      <c r="Q46" s="85">
        <v>1142</v>
      </c>
      <c r="R46" s="86"/>
      <c r="S46" s="86">
        <v>153</v>
      </c>
    </row>
    <row r="47" spans="2:19" x14ac:dyDescent="0.2">
      <c r="B47" s="91" t="s">
        <v>471</v>
      </c>
      <c r="C47" s="92"/>
      <c r="D47" s="86">
        <v>3860</v>
      </c>
      <c r="E47" s="90">
        <v>1070</v>
      </c>
      <c r="F47" s="86">
        <v>540</v>
      </c>
      <c r="G47" s="85">
        <v>4390</v>
      </c>
      <c r="H47" s="86"/>
      <c r="I47" s="87">
        <v>12.1</v>
      </c>
      <c r="J47" s="88">
        <v>4.7</v>
      </c>
      <c r="K47" s="87">
        <v>7.7</v>
      </c>
      <c r="L47" s="89">
        <v>19.8</v>
      </c>
      <c r="M47" s="86"/>
      <c r="N47" s="86">
        <v>688</v>
      </c>
      <c r="O47" s="90">
        <v>166</v>
      </c>
      <c r="P47" s="86">
        <v>190</v>
      </c>
      <c r="Q47" s="85">
        <v>878</v>
      </c>
      <c r="R47" s="86"/>
      <c r="S47" s="86">
        <v>111</v>
      </c>
    </row>
    <row r="48" spans="2:19" x14ac:dyDescent="0.2">
      <c r="B48" s="91" t="s">
        <v>472</v>
      </c>
      <c r="C48" s="92"/>
      <c r="D48" s="86">
        <v>3940</v>
      </c>
      <c r="E48" s="90">
        <v>1050</v>
      </c>
      <c r="F48" s="86">
        <v>440</v>
      </c>
      <c r="G48" s="85">
        <v>4380</v>
      </c>
      <c r="H48" s="86"/>
      <c r="I48" s="87">
        <v>11.9</v>
      </c>
      <c r="J48" s="88">
        <v>4.5999999999999996</v>
      </c>
      <c r="K48" s="87">
        <v>4</v>
      </c>
      <c r="L48" s="89">
        <v>15.9</v>
      </c>
      <c r="M48" s="86"/>
      <c r="N48" s="86">
        <v>706</v>
      </c>
      <c r="O48" s="90">
        <v>165</v>
      </c>
      <c r="P48" s="86">
        <v>128</v>
      </c>
      <c r="Q48" s="85">
        <v>834</v>
      </c>
      <c r="R48" s="86"/>
      <c r="S48" s="86">
        <v>78</v>
      </c>
    </row>
    <row r="49" spans="1:19" x14ac:dyDescent="0.2">
      <c r="B49" s="91" t="s">
        <v>473</v>
      </c>
      <c r="C49" s="92"/>
      <c r="D49" s="86">
        <v>4120</v>
      </c>
      <c r="E49" s="90">
        <v>1020</v>
      </c>
      <c r="F49" s="86">
        <v>570</v>
      </c>
      <c r="G49" s="85">
        <v>4680</v>
      </c>
      <c r="H49" s="86"/>
      <c r="I49" s="87">
        <v>12.4</v>
      </c>
      <c r="J49" s="88">
        <v>4.4000000000000004</v>
      </c>
      <c r="K49" s="87">
        <v>5.4</v>
      </c>
      <c r="L49" s="89">
        <v>17.899999999999999</v>
      </c>
      <c r="M49" s="86"/>
      <c r="N49" s="86">
        <v>760</v>
      </c>
      <c r="O49" s="90">
        <v>167</v>
      </c>
      <c r="P49" s="86">
        <v>148</v>
      </c>
      <c r="Q49" s="85">
        <v>908</v>
      </c>
      <c r="R49" s="86"/>
      <c r="S49" s="86">
        <v>108</v>
      </c>
    </row>
    <row r="50" spans="1:19" ht="26.25" customHeight="1" x14ac:dyDescent="0.2">
      <c r="B50" s="91" t="s">
        <v>474</v>
      </c>
      <c r="C50" s="92"/>
      <c r="D50" s="86">
        <v>1760</v>
      </c>
      <c r="E50" s="90">
        <v>440</v>
      </c>
      <c r="F50" s="86">
        <v>370</v>
      </c>
      <c r="G50" s="85">
        <v>2130</v>
      </c>
      <c r="H50" s="86"/>
      <c r="I50" s="87">
        <v>4.7</v>
      </c>
      <c r="J50" s="88">
        <v>2</v>
      </c>
      <c r="K50" s="87">
        <v>5.2</v>
      </c>
      <c r="L50" s="89">
        <v>9.9</v>
      </c>
      <c r="M50" s="86"/>
      <c r="N50" s="86">
        <v>290</v>
      </c>
      <c r="O50" s="90">
        <v>71</v>
      </c>
      <c r="P50" s="86">
        <v>135</v>
      </c>
      <c r="Q50" s="85">
        <v>424</v>
      </c>
      <c r="R50" s="86"/>
      <c r="S50" s="86">
        <v>34</v>
      </c>
    </row>
    <row r="51" spans="1:19" ht="12.75" customHeight="1" x14ac:dyDescent="0.2">
      <c r="B51" s="91" t="s">
        <v>475</v>
      </c>
      <c r="C51" s="92"/>
      <c r="D51" s="86">
        <v>1940</v>
      </c>
      <c r="E51" s="90">
        <v>440</v>
      </c>
      <c r="F51" s="86">
        <v>270</v>
      </c>
      <c r="G51" s="85">
        <v>2210</v>
      </c>
      <c r="H51" s="86"/>
      <c r="I51" s="87">
        <v>5.2</v>
      </c>
      <c r="J51" s="88">
        <v>2</v>
      </c>
      <c r="K51" s="87">
        <v>1.5</v>
      </c>
      <c r="L51" s="89">
        <v>6.7</v>
      </c>
      <c r="M51" s="86"/>
      <c r="N51" s="86">
        <v>331</v>
      </c>
      <c r="O51" s="90">
        <v>70</v>
      </c>
      <c r="P51" s="86">
        <v>68</v>
      </c>
      <c r="Q51" s="85">
        <v>400</v>
      </c>
      <c r="R51" s="86"/>
      <c r="S51" s="86">
        <v>24</v>
      </c>
    </row>
    <row r="52" spans="1:19" ht="12.75" customHeight="1" x14ac:dyDescent="0.2">
      <c r="B52" s="91" t="s">
        <v>476</v>
      </c>
      <c r="C52" s="92"/>
      <c r="D52" s="86">
        <v>2580</v>
      </c>
      <c r="E52" s="90">
        <v>600</v>
      </c>
      <c r="F52" s="86">
        <v>350</v>
      </c>
      <c r="G52" s="85">
        <v>2930</v>
      </c>
      <c r="H52" s="86"/>
      <c r="I52" s="87">
        <v>7.4</v>
      </c>
      <c r="J52" s="88">
        <v>2.5</v>
      </c>
      <c r="K52" s="87">
        <v>2.2999999999999998</v>
      </c>
      <c r="L52" s="89">
        <v>9.6999999999999993</v>
      </c>
      <c r="M52" s="86"/>
      <c r="N52" s="86">
        <v>470</v>
      </c>
      <c r="O52" s="90">
        <v>92</v>
      </c>
      <c r="P52" s="86">
        <v>75</v>
      </c>
      <c r="Q52" s="85">
        <v>545</v>
      </c>
      <c r="R52" s="86"/>
      <c r="S52" s="86">
        <v>66</v>
      </c>
    </row>
    <row r="53" spans="1:19" ht="12.75" customHeight="1" x14ac:dyDescent="0.2">
      <c r="B53" s="91" t="s">
        <v>477</v>
      </c>
      <c r="C53" s="92"/>
      <c r="D53" s="86">
        <v>3030</v>
      </c>
      <c r="E53" s="90">
        <v>810</v>
      </c>
      <c r="F53" s="86">
        <v>440</v>
      </c>
      <c r="G53" s="85">
        <v>3480</v>
      </c>
      <c r="H53" s="86"/>
      <c r="I53" s="87">
        <v>9.1999999999999993</v>
      </c>
      <c r="J53" s="88">
        <v>3.7</v>
      </c>
      <c r="K53" s="87">
        <v>3.4</v>
      </c>
      <c r="L53" s="89">
        <v>12.7</v>
      </c>
      <c r="M53" s="86"/>
      <c r="N53" s="86">
        <v>582</v>
      </c>
      <c r="O53" s="90">
        <v>136</v>
      </c>
      <c r="P53" s="86">
        <v>153</v>
      </c>
      <c r="Q53" s="85">
        <v>735</v>
      </c>
      <c r="R53" s="86"/>
      <c r="S53" s="86">
        <v>124</v>
      </c>
    </row>
    <row r="54" spans="1:19" ht="12.75" customHeight="1" x14ac:dyDescent="0.2">
      <c r="B54" s="91" t="s">
        <v>478</v>
      </c>
      <c r="C54" s="92"/>
      <c r="D54" s="86">
        <v>3230</v>
      </c>
      <c r="E54" s="90">
        <v>820</v>
      </c>
      <c r="F54" s="86">
        <v>340</v>
      </c>
      <c r="G54" s="85">
        <v>3570</v>
      </c>
      <c r="H54" s="86"/>
      <c r="I54" s="87">
        <v>9.3000000000000007</v>
      </c>
      <c r="J54" s="88">
        <v>4.2</v>
      </c>
      <c r="K54" s="87">
        <v>4.3</v>
      </c>
      <c r="L54" s="89">
        <v>13.5</v>
      </c>
      <c r="M54" s="86"/>
      <c r="N54" s="86">
        <v>634</v>
      </c>
      <c r="O54" s="90">
        <v>144</v>
      </c>
      <c r="P54" s="86">
        <v>201</v>
      </c>
      <c r="Q54" s="85">
        <v>835</v>
      </c>
      <c r="R54" s="86"/>
      <c r="S54" s="86">
        <v>108</v>
      </c>
    </row>
    <row r="55" spans="1:19" ht="12.75" customHeight="1" x14ac:dyDescent="0.2">
      <c r="B55" s="91" t="s">
        <v>479</v>
      </c>
      <c r="C55" s="92"/>
      <c r="D55" s="86">
        <v>3700</v>
      </c>
      <c r="E55" s="90">
        <v>930</v>
      </c>
      <c r="F55" s="86">
        <v>430</v>
      </c>
      <c r="G55" s="85">
        <v>4130</v>
      </c>
      <c r="H55" s="86"/>
      <c r="I55" s="87">
        <v>10</v>
      </c>
      <c r="J55" s="88">
        <v>4.7</v>
      </c>
      <c r="K55" s="87">
        <v>2.5</v>
      </c>
      <c r="L55" s="89">
        <v>12.6</v>
      </c>
      <c r="M55" s="86"/>
      <c r="N55" s="86">
        <v>706</v>
      </c>
      <c r="O55" s="90">
        <v>151</v>
      </c>
      <c r="P55" s="86">
        <v>110</v>
      </c>
      <c r="Q55" s="85">
        <v>816</v>
      </c>
      <c r="R55" s="86"/>
      <c r="S55" s="86">
        <v>55</v>
      </c>
    </row>
    <row r="56" spans="1:19" ht="12.75" customHeight="1" x14ac:dyDescent="0.2">
      <c r="B56" s="91" t="s">
        <v>480</v>
      </c>
      <c r="C56" s="92"/>
      <c r="D56" s="86">
        <v>5300</v>
      </c>
      <c r="E56" s="90">
        <v>1350</v>
      </c>
      <c r="F56" s="86">
        <v>530</v>
      </c>
      <c r="G56" s="85">
        <v>5840</v>
      </c>
      <c r="H56" s="86"/>
      <c r="I56" s="87">
        <v>16</v>
      </c>
      <c r="J56" s="88">
        <v>7.2</v>
      </c>
      <c r="K56" s="87">
        <v>5.8</v>
      </c>
      <c r="L56" s="89">
        <v>21.9</v>
      </c>
      <c r="M56" s="86"/>
      <c r="N56" s="86">
        <v>1062</v>
      </c>
      <c r="O56" s="90">
        <v>228</v>
      </c>
      <c r="P56" s="86">
        <v>177</v>
      </c>
      <c r="Q56" s="85">
        <v>1239</v>
      </c>
      <c r="R56" s="86"/>
      <c r="S56" s="86">
        <v>76</v>
      </c>
    </row>
    <row r="57" spans="1:19" ht="12.75" customHeight="1" x14ac:dyDescent="0.2">
      <c r="B57" s="91" t="s">
        <v>481</v>
      </c>
      <c r="C57" s="92"/>
      <c r="D57" s="86">
        <v>5300</v>
      </c>
      <c r="E57" s="90">
        <v>1250</v>
      </c>
      <c r="F57" s="86">
        <v>430</v>
      </c>
      <c r="G57" s="85">
        <v>5740</v>
      </c>
      <c r="H57" s="86"/>
      <c r="I57" s="87">
        <v>16.899999999999999</v>
      </c>
      <c r="J57" s="88">
        <v>7</v>
      </c>
      <c r="K57" s="87">
        <v>4.7</v>
      </c>
      <c r="L57" s="89">
        <v>21.6</v>
      </c>
      <c r="M57" s="86"/>
      <c r="N57" s="86">
        <v>1091</v>
      </c>
      <c r="O57" s="90">
        <v>220</v>
      </c>
      <c r="P57" s="86">
        <v>140</v>
      </c>
      <c r="Q57" s="85">
        <v>1231</v>
      </c>
      <c r="R57" s="86"/>
      <c r="S57" s="86">
        <v>56</v>
      </c>
    </row>
    <row r="58" spans="1:19" ht="12.75" customHeight="1" x14ac:dyDescent="0.2">
      <c r="B58" s="91" t="s">
        <v>482</v>
      </c>
      <c r="C58" s="92"/>
      <c r="D58" s="86">
        <v>6200</v>
      </c>
      <c r="E58" s="90">
        <v>1490</v>
      </c>
      <c r="F58" s="86">
        <v>580</v>
      </c>
      <c r="G58" s="85">
        <v>6770</v>
      </c>
      <c r="H58" s="86"/>
      <c r="I58" s="87">
        <v>20.8</v>
      </c>
      <c r="J58" s="88">
        <v>9.3000000000000007</v>
      </c>
      <c r="K58" s="87">
        <v>8.3000000000000007</v>
      </c>
      <c r="L58" s="89">
        <v>29</v>
      </c>
      <c r="M58" s="86"/>
      <c r="N58" s="86">
        <v>1313</v>
      </c>
      <c r="O58" s="90">
        <v>286</v>
      </c>
      <c r="P58" s="86">
        <v>239</v>
      </c>
      <c r="Q58" s="85">
        <v>1552</v>
      </c>
      <c r="R58" s="86"/>
      <c r="S58" s="86">
        <v>145</v>
      </c>
    </row>
    <row r="59" spans="1:19" ht="12.75" customHeight="1" x14ac:dyDescent="0.2">
      <c r="B59" s="91" t="s">
        <v>483</v>
      </c>
      <c r="C59" s="92"/>
      <c r="D59" s="86">
        <v>3900</v>
      </c>
      <c r="E59" s="90">
        <v>930</v>
      </c>
      <c r="F59" s="86">
        <v>380</v>
      </c>
      <c r="G59" s="85">
        <v>4290</v>
      </c>
      <c r="H59" s="86"/>
      <c r="I59" s="87">
        <v>14.5</v>
      </c>
      <c r="J59" s="88">
        <v>6.6</v>
      </c>
      <c r="K59" s="87">
        <v>3.2</v>
      </c>
      <c r="L59" s="89">
        <v>17.8</v>
      </c>
      <c r="M59" s="86"/>
      <c r="N59" s="86">
        <v>815</v>
      </c>
      <c r="O59" s="90">
        <v>162</v>
      </c>
      <c r="P59" s="86">
        <v>202</v>
      </c>
      <c r="Q59" s="85">
        <v>1017</v>
      </c>
      <c r="R59" s="86"/>
      <c r="S59" s="86">
        <v>104</v>
      </c>
    </row>
    <row r="60" spans="1:19" ht="12.75" customHeight="1" x14ac:dyDescent="0.2">
      <c r="B60" s="91" t="s">
        <v>484</v>
      </c>
      <c r="C60" s="92"/>
      <c r="D60" s="86">
        <v>4770</v>
      </c>
      <c r="E60" s="90">
        <v>1220</v>
      </c>
      <c r="F60" s="86">
        <v>470</v>
      </c>
      <c r="G60" s="85">
        <v>5240</v>
      </c>
      <c r="H60" s="86"/>
      <c r="I60" s="87">
        <v>17.399999999999999</v>
      </c>
      <c r="J60" s="88">
        <v>8.6</v>
      </c>
      <c r="K60" s="87">
        <v>6.6</v>
      </c>
      <c r="L60" s="89">
        <v>24</v>
      </c>
      <c r="M60" s="86"/>
      <c r="N60" s="86">
        <v>979</v>
      </c>
      <c r="O60" s="90">
        <v>209</v>
      </c>
      <c r="P60" s="86">
        <v>230</v>
      </c>
      <c r="Q60" s="85">
        <v>1209</v>
      </c>
      <c r="R60" s="86"/>
      <c r="S60" s="86">
        <v>217</v>
      </c>
    </row>
    <row r="61" spans="1:19" ht="12.75" customHeight="1" x14ac:dyDescent="0.2">
      <c r="B61" s="91" t="s">
        <v>485</v>
      </c>
      <c r="C61" s="92"/>
      <c r="D61" s="86">
        <v>6430</v>
      </c>
      <c r="E61" s="90">
        <v>1590</v>
      </c>
      <c r="F61" s="86">
        <v>670</v>
      </c>
      <c r="G61" s="85">
        <v>7100</v>
      </c>
      <c r="H61" s="86"/>
      <c r="I61" s="87">
        <v>27.1</v>
      </c>
      <c r="J61" s="88">
        <v>12.4</v>
      </c>
      <c r="K61" s="87">
        <v>10.4</v>
      </c>
      <c r="L61" s="89">
        <v>37.5</v>
      </c>
      <c r="M61" s="86"/>
      <c r="N61" s="86">
        <v>1451</v>
      </c>
      <c r="O61" s="90">
        <v>342</v>
      </c>
      <c r="P61" s="86">
        <v>294</v>
      </c>
      <c r="Q61" s="85">
        <v>1745</v>
      </c>
      <c r="R61" s="86"/>
      <c r="S61" s="86">
        <v>70</v>
      </c>
    </row>
    <row r="62" spans="1:19" ht="25.5" customHeight="1" x14ac:dyDescent="0.2">
      <c r="B62" s="91" t="s">
        <v>486</v>
      </c>
      <c r="C62" s="92"/>
      <c r="D62" s="86">
        <v>5070</v>
      </c>
      <c r="E62" s="90">
        <v>1340</v>
      </c>
      <c r="F62" s="86">
        <v>560</v>
      </c>
      <c r="G62" s="85">
        <v>5640</v>
      </c>
      <c r="H62" s="86"/>
      <c r="I62" s="87">
        <v>18.899999999999999</v>
      </c>
      <c r="J62" s="88">
        <v>9.9</v>
      </c>
      <c r="K62" s="87">
        <v>19.899999999999999</v>
      </c>
      <c r="L62" s="89">
        <v>38.799999999999997</v>
      </c>
      <c r="M62" s="86"/>
      <c r="N62" s="86">
        <v>1034</v>
      </c>
      <c r="O62" s="90">
        <v>238</v>
      </c>
      <c r="P62" s="86">
        <v>482</v>
      </c>
      <c r="Q62" s="85">
        <v>1515</v>
      </c>
      <c r="R62" s="86"/>
      <c r="S62" s="86">
        <v>63</v>
      </c>
    </row>
    <row r="63" spans="1:19" ht="12.6" customHeight="1" x14ac:dyDescent="0.2">
      <c r="B63" s="91" t="s">
        <v>487</v>
      </c>
      <c r="C63" s="92"/>
      <c r="D63" s="86">
        <v>4600</v>
      </c>
      <c r="E63" s="90">
        <v>1190</v>
      </c>
      <c r="F63" s="86">
        <v>450</v>
      </c>
      <c r="G63" s="85">
        <v>5060</v>
      </c>
      <c r="H63" s="86"/>
      <c r="I63" s="87">
        <v>17.899999999999999</v>
      </c>
      <c r="J63" s="88">
        <v>9</v>
      </c>
      <c r="K63" s="87">
        <v>4.8</v>
      </c>
      <c r="L63" s="89">
        <v>22.7</v>
      </c>
      <c r="M63" s="86"/>
      <c r="N63" s="86">
        <v>948</v>
      </c>
      <c r="O63" s="90">
        <v>220</v>
      </c>
      <c r="P63" s="86">
        <v>152</v>
      </c>
      <c r="Q63" s="85">
        <v>1100</v>
      </c>
      <c r="R63" s="86"/>
      <c r="S63" s="86">
        <v>62</v>
      </c>
    </row>
    <row r="64" spans="1:19" ht="25.5" customHeight="1" x14ac:dyDescent="0.2">
      <c r="A64" s="91" t="s">
        <v>488</v>
      </c>
      <c r="B64" s="91"/>
      <c r="C64" s="92"/>
      <c r="D64" s="95"/>
      <c r="E64" s="90"/>
      <c r="F64" s="95"/>
      <c r="G64" s="96"/>
      <c r="H64" s="86"/>
      <c r="I64" s="94"/>
      <c r="J64" s="94"/>
      <c r="K64" s="95"/>
      <c r="L64" s="89"/>
      <c r="M64" s="86"/>
      <c r="N64" s="86"/>
      <c r="O64" s="90"/>
      <c r="P64" s="86"/>
      <c r="Q64" s="85"/>
      <c r="R64" s="86"/>
      <c r="S64" s="93"/>
    </row>
    <row r="65" spans="1:19" ht="12.75" customHeight="1" x14ac:dyDescent="0.2">
      <c r="B65" s="1" t="s">
        <v>489</v>
      </c>
      <c r="C65" s="92"/>
      <c r="D65" s="86" t="s">
        <v>144</v>
      </c>
      <c r="E65" s="86" t="s">
        <v>144</v>
      </c>
      <c r="F65" s="86" t="s">
        <v>144</v>
      </c>
      <c r="G65" s="85" t="s">
        <v>144</v>
      </c>
      <c r="H65" s="86"/>
      <c r="I65" s="86" t="s">
        <v>144</v>
      </c>
      <c r="J65" s="86" t="s">
        <v>144</v>
      </c>
      <c r="K65" s="86" t="s">
        <v>144</v>
      </c>
      <c r="L65" s="85" t="s">
        <v>144</v>
      </c>
      <c r="M65" s="86"/>
      <c r="N65" s="86" t="s">
        <v>144</v>
      </c>
      <c r="O65" s="86" t="s">
        <v>144</v>
      </c>
      <c r="P65" s="86" t="s">
        <v>144</v>
      </c>
      <c r="Q65" s="85" t="s">
        <v>144</v>
      </c>
      <c r="R65" s="86"/>
      <c r="S65" s="86" t="s">
        <v>144</v>
      </c>
    </row>
    <row r="66" spans="1:19" ht="13.5" customHeight="1" x14ac:dyDescent="0.2">
      <c r="B66" s="1" t="s">
        <v>490</v>
      </c>
      <c r="C66" s="92"/>
      <c r="D66" s="86" t="s">
        <v>144</v>
      </c>
      <c r="E66" s="86" t="s">
        <v>144</v>
      </c>
      <c r="F66" s="86" t="s">
        <v>417</v>
      </c>
      <c r="G66" s="85" t="s">
        <v>417</v>
      </c>
      <c r="H66" s="86"/>
      <c r="I66" s="87" t="s">
        <v>144</v>
      </c>
      <c r="J66" s="86" t="s">
        <v>144</v>
      </c>
      <c r="K66" s="87">
        <v>28.2</v>
      </c>
      <c r="L66" s="97">
        <v>28.2</v>
      </c>
      <c r="M66" s="86"/>
      <c r="N66" s="87" t="s">
        <v>144</v>
      </c>
      <c r="O66" s="86" t="s">
        <v>144</v>
      </c>
      <c r="P66" s="86" t="s">
        <v>417</v>
      </c>
      <c r="Q66" s="85" t="s">
        <v>417</v>
      </c>
      <c r="R66" s="86"/>
      <c r="S66" s="86" t="s">
        <v>417</v>
      </c>
    </row>
    <row r="67" spans="1:19" ht="13.5" customHeight="1" x14ac:dyDescent="0.2">
      <c r="B67" s="1" t="s">
        <v>491</v>
      </c>
      <c r="C67" s="92"/>
      <c r="D67" s="86" t="s">
        <v>144</v>
      </c>
      <c r="E67" s="86" t="s">
        <v>144</v>
      </c>
      <c r="F67" s="86" t="s">
        <v>144</v>
      </c>
      <c r="G67" s="85" t="s">
        <v>144</v>
      </c>
      <c r="H67" s="86"/>
      <c r="I67" s="86" t="s">
        <v>144</v>
      </c>
      <c r="J67" s="86" t="s">
        <v>144</v>
      </c>
      <c r="K67" s="86" t="s">
        <v>144</v>
      </c>
      <c r="L67" s="85" t="s">
        <v>144</v>
      </c>
      <c r="M67" s="86"/>
      <c r="N67" s="86" t="s">
        <v>144</v>
      </c>
      <c r="O67" s="86" t="s">
        <v>144</v>
      </c>
      <c r="P67" s="86" t="s">
        <v>144</v>
      </c>
      <c r="Q67" s="85" t="s">
        <v>144</v>
      </c>
      <c r="R67" s="86"/>
      <c r="S67" s="86" t="s">
        <v>144</v>
      </c>
    </row>
    <row r="68" spans="1:19" ht="25.5" customHeight="1" x14ac:dyDescent="0.2">
      <c r="A68" s="91" t="s">
        <v>492</v>
      </c>
      <c r="C68" s="92"/>
      <c r="D68" s="86"/>
      <c r="E68" s="90"/>
      <c r="F68" s="86"/>
      <c r="G68" s="85"/>
      <c r="H68" s="86"/>
      <c r="I68" s="87"/>
      <c r="J68" s="88"/>
      <c r="K68" s="87"/>
      <c r="L68" s="89"/>
      <c r="M68" s="86"/>
      <c r="N68" s="86"/>
      <c r="O68" s="90"/>
      <c r="P68" s="86"/>
      <c r="Q68" s="85"/>
      <c r="R68" s="86"/>
      <c r="S68" s="86"/>
    </row>
    <row r="69" spans="1:19" x14ac:dyDescent="0.2">
      <c r="A69" s="91"/>
      <c r="B69" s="1" t="s">
        <v>489</v>
      </c>
      <c r="C69" s="92"/>
      <c r="D69" s="86" t="s">
        <v>144</v>
      </c>
      <c r="E69" s="86" t="s">
        <v>144</v>
      </c>
      <c r="F69" s="86" t="s">
        <v>144</v>
      </c>
      <c r="G69" s="85" t="s">
        <v>144</v>
      </c>
      <c r="H69" s="86"/>
      <c r="I69" s="98" t="s">
        <v>144</v>
      </c>
      <c r="J69" s="98" t="s">
        <v>144</v>
      </c>
      <c r="K69" s="98" t="s">
        <v>144</v>
      </c>
      <c r="L69" s="99" t="s">
        <v>144</v>
      </c>
      <c r="M69" s="86"/>
      <c r="N69" s="86" t="s">
        <v>417</v>
      </c>
      <c r="O69" s="86" t="s">
        <v>417</v>
      </c>
      <c r="P69" s="86" t="s">
        <v>417</v>
      </c>
      <c r="Q69" s="85" t="s">
        <v>417</v>
      </c>
      <c r="R69" s="86"/>
      <c r="S69" s="86" t="s">
        <v>417</v>
      </c>
    </row>
    <row r="70" spans="1:19" x14ac:dyDescent="0.2">
      <c r="B70" s="1" t="s">
        <v>490</v>
      </c>
      <c r="C70" s="92"/>
      <c r="D70" s="86" t="s">
        <v>417</v>
      </c>
      <c r="E70" s="86" t="s">
        <v>417</v>
      </c>
      <c r="F70" s="86" t="s">
        <v>417</v>
      </c>
      <c r="G70" s="85" t="s">
        <v>417</v>
      </c>
      <c r="H70" s="86"/>
      <c r="I70" s="98" t="s">
        <v>417</v>
      </c>
      <c r="J70" s="98" t="s">
        <v>417</v>
      </c>
      <c r="K70" s="98" t="s">
        <v>417</v>
      </c>
      <c r="L70" s="99">
        <v>2</v>
      </c>
      <c r="M70" s="86"/>
      <c r="N70" s="86" t="s">
        <v>417</v>
      </c>
      <c r="O70" s="86" t="s">
        <v>417</v>
      </c>
      <c r="P70" s="86" t="s">
        <v>417</v>
      </c>
      <c r="Q70" s="85" t="s">
        <v>417</v>
      </c>
      <c r="R70" s="86"/>
      <c r="S70" s="86" t="s">
        <v>417</v>
      </c>
    </row>
    <row r="71" spans="1:19" x14ac:dyDescent="0.2">
      <c r="B71" s="1" t="s">
        <v>491</v>
      </c>
      <c r="C71" s="92"/>
      <c r="D71" s="86" t="s">
        <v>417</v>
      </c>
      <c r="E71" s="86" t="s">
        <v>417</v>
      </c>
      <c r="F71" s="86" t="s">
        <v>417</v>
      </c>
      <c r="G71" s="85" t="s">
        <v>417</v>
      </c>
      <c r="H71" s="86"/>
      <c r="I71" s="98" t="s">
        <v>417</v>
      </c>
      <c r="J71" s="98" t="s">
        <v>417</v>
      </c>
      <c r="K71" s="98" t="s">
        <v>417</v>
      </c>
      <c r="L71" s="99">
        <v>0</v>
      </c>
      <c r="M71" s="86"/>
      <c r="N71" s="86" t="s">
        <v>417</v>
      </c>
      <c r="O71" s="86" t="s">
        <v>417</v>
      </c>
      <c r="P71" s="86" t="s">
        <v>417</v>
      </c>
      <c r="Q71" s="85" t="s">
        <v>417</v>
      </c>
      <c r="R71" s="86"/>
      <c r="S71" s="86" t="s">
        <v>417</v>
      </c>
    </row>
    <row r="72" spans="1:19" ht="2.25" customHeight="1" x14ac:dyDescent="0.2">
      <c r="A72" s="100"/>
      <c r="B72" s="100"/>
      <c r="C72" s="100"/>
      <c r="D72" s="101"/>
      <c r="E72" s="101"/>
      <c r="F72" s="101"/>
      <c r="G72" s="102"/>
      <c r="H72" s="101"/>
      <c r="I72" s="103"/>
      <c r="J72" s="100"/>
      <c r="K72" s="103"/>
      <c r="L72" s="102"/>
      <c r="M72" s="101"/>
      <c r="N72" s="101"/>
      <c r="O72" s="101"/>
      <c r="P72" s="101"/>
      <c r="Q72" s="102"/>
      <c r="R72" s="101"/>
      <c r="S72" s="101"/>
    </row>
    <row r="73" spans="1:19" x14ac:dyDescent="0.2">
      <c r="D73" s="86"/>
      <c r="E73" s="86"/>
      <c r="F73" s="86"/>
      <c r="G73" s="86"/>
      <c r="H73" s="86"/>
      <c r="I73" s="87"/>
      <c r="K73" s="87"/>
      <c r="L73" s="87"/>
      <c r="M73" s="86"/>
      <c r="N73" s="86"/>
      <c r="O73" s="86"/>
      <c r="P73" s="86"/>
      <c r="Q73" s="86"/>
      <c r="R73" s="86"/>
      <c r="S73" s="86"/>
    </row>
    <row r="74" spans="1:19" ht="14.25" x14ac:dyDescent="0.2">
      <c r="A74" s="104">
        <v>1</v>
      </c>
      <c r="B74" s="1" t="s">
        <v>493</v>
      </c>
      <c r="G74" s="1"/>
      <c r="L74" s="1"/>
      <c r="Q74" s="1"/>
    </row>
    <row r="75" spans="1:19" ht="14.25" x14ac:dyDescent="0.2">
      <c r="A75" s="104">
        <v>2</v>
      </c>
      <c r="B75" s="1" t="s">
        <v>494</v>
      </c>
      <c r="G75" s="1"/>
      <c r="I75" s="87"/>
      <c r="L75" s="1"/>
      <c r="Q75" s="1"/>
    </row>
    <row r="76" spans="1:19" ht="39.75" customHeight="1" x14ac:dyDescent="0.2">
      <c r="A76" s="105">
        <v>3</v>
      </c>
      <c r="B76" s="226" t="s">
        <v>495</v>
      </c>
      <c r="C76" s="226"/>
      <c r="D76" s="226"/>
      <c r="E76" s="226"/>
      <c r="F76" s="226"/>
      <c r="G76" s="226"/>
      <c r="H76" s="226"/>
      <c r="I76" s="226"/>
      <c r="J76" s="226"/>
      <c r="K76" s="226"/>
      <c r="L76" s="226"/>
      <c r="M76" s="226"/>
      <c r="N76" s="226"/>
      <c r="O76" s="226"/>
      <c r="P76" s="226"/>
      <c r="Q76" s="226"/>
      <c r="R76" s="226"/>
      <c r="S76" s="226"/>
    </row>
    <row r="77" spans="1:19" ht="14.25" x14ac:dyDescent="0.2">
      <c r="A77" s="104">
        <v>4</v>
      </c>
      <c r="B77" s="1" t="s">
        <v>496</v>
      </c>
      <c r="G77" s="1"/>
      <c r="L77" s="1"/>
      <c r="Q77" s="1"/>
    </row>
    <row r="78" spans="1:19" ht="14.25" x14ac:dyDescent="0.2">
      <c r="A78" s="104">
        <v>5</v>
      </c>
      <c r="B78" s="1" t="s">
        <v>497</v>
      </c>
      <c r="G78" s="1"/>
      <c r="L78" s="1"/>
      <c r="Q78" s="1"/>
    </row>
    <row r="79" spans="1:19" ht="14.25" x14ac:dyDescent="0.2">
      <c r="A79" s="104">
        <v>6</v>
      </c>
      <c r="B79" s="1" t="s">
        <v>498</v>
      </c>
      <c r="G79" s="1"/>
      <c r="L79" s="1"/>
      <c r="Q79" s="1"/>
    </row>
    <row r="80" spans="1:19" ht="27" customHeight="1" x14ac:dyDescent="0.2">
      <c r="A80" s="106">
        <v>7</v>
      </c>
      <c r="B80" s="226" t="s">
        <v>499</v>
      </c>
      <c r="C80" s="226"/>
      <c r="D80" s="226"/>
      <c r="E80" s="226"/>
      <c r="F80" s="226"/>
      <c r="G80" s="226"/>
      <c r="H80" s="226"/>
      <c r="I80" s="226"/>
      <c r="J80" s="226"/>
      <c r="K80" s="226"/>
      <c r="L80" s="226"/>
      <c r="M80" s="226"/>
      <c r="N80" s="226"/>
      <c r="O80" s="226"/>
      <c r="P80" s="226"/>
      <c r="Q80" s="226"/>
      <c r="R80" s="226"/>
      <c r="S80" s="226"/>
    </row>
    <row r="81" spans="1:17" x14ac:dyDescent="0.2">
      <c r="A81" s="5" t="s">
        <v>152</v>
      </c>
      <c r="B81" s="1" t="s">
        <v>500</v>
      </c>
      <c r="G81" s="1"/>
      <c r="L81" s="1"/>
      <c r="Q81" s="1"/>
    </row>
    <row r="82" spans="1:17" x14ac:dyDescent="0.2">
      <c r="A82" s="5" t="s">
        <v>149</v>
      </c>
      <c r="B82" s="1" t="s">
        <v>501</v>
      </c>
      <c r="G82" s="1"/>
      <c r="L82" s="1"/>
      <c r="Q82" s="1"/>
    </row>
    <row r="83" spans="1:17" x14ac:dyDescent="0.2">
      <c r="A83" s="1" t="s">
        <v>417</v>
      </c>
      <c r="B83" s="1" t="s">
        <v>502</v>
      </c>
      <c r="G83" s="1"/>
      <c r="L83" s="1"/>
      <c r="Q83" s="1"/>
    </row>
    <row r="84" spans="1:17" x14ac:dyDescent="0.2">
      <c r="A84" s="1" t="s">
        <v>144</v>
      </c>
      <c r="B84" s="1" t="s">
        <v>503</v>
      </c>
      <c r="G84" s="1"/>
      <c r="L84" s="1"/>
      <c r="Q84" s="1"/>
    </row>
    <row r="85" spans="1:17" x14ac:dyDescent="0.2">
      <c r="G85" s="1"/>
      <c r="L85" s="1"/>
      <c r="Q85" s="1"/>
    </row>
    <row r="86" spans="1:17" x14ac:dyDescent="0.2">
      <c r="G86" s="1"/>
      <c r="L86" s="1"/>
      <c r="Q86" s="1"/>
    </row>
    <row r="87" spans="1:17" x14ac:dyDescent="0.2">
      <c r="G87" s="1"/>
      <c r="L87" s="1"/>
      <c r="Q87" s="1"/>
    </row>
    <row r="88" spans="1:17" x14ac:dyDescent="0.2">
      <c r="G88" s="1"/>
      <c r="L88" s="1"/>
      <c r="Q88" s="1"/>
    </row>
    <row r="89" spans="1:17" x14ac:dyDescent="0.2">
      <c r="G89" s="1"/>
      <c r="L89" s="1"/>
      <c r="Q89" s="1"/>
    </row>
    <row r="90" spans="1:17" x14ac:dyDescent="0.2">
      <c r="G90" s="1"/>
      <c r="L90" s="1"/>
      <c r="Q90" s="1"/>
    </row>
    <row r="91" spans="1:17" x14ac:dyDescent="0.2">
      <c r="G91" s="1"/>
      <c r="L91" s="1"/>
      <c r="Q91" s="1"/>
    </row>
    <row r="92" spans="1:17" x14ac:dyDescent="0.2">
      <c r="G92" s="1"/>
      <c r="L92" s="1"/>
      <c r="Q92" s="1"/>
    </row>
    <row r="93" spans="1:17" x14ac:dyDescent="0.2">
      <c r="G93" s="1"/>
      <c r="L93" s="1"/>
      <c r="Q93" s="1"/>
    </row>
    <row r="94" spans="1:17" x14ac:dyDescent="0.2">
      <c r="G94" s="1"/>
      <c r="L94" s="1"/>
      <c r="Q94" s="1"/>
    </row>
    <row r="95" spans="1:17" x14ac:dyDescent="0.2">
      <c r="G95" s="1"/>
      <c r="L95" s="1"/>
      <c r="Q95" s="1"/>
    </row>
    <row r="96" spans="1:17" x14ac:dyDescent="0.2">
      <c r="G96" s="1"/>
      <c r="L96" s="1"/>
      <c r="Q96" s="1"/>
    </row>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row r="337" s="1" customFormat="1" x14ac:dyDescent="0.2"/>
    <row r="338" s="1" customFormat="1" x14ac:dyDescent="0.2"/>
    <row r="339" s="1" customFormat="1" x14ac:dyDescent="0.2"/>
    <row r="340" s="1" customFormat="1" x14ac:dyDescent="0.2"/>
    <row r="341" s="1" customFormat="1" x14ac:dyDescent="0.2"/>
    <row r="342" s="1" customFormat="1" x14ac:dyDescent="0.2"/>
    <row r="343" s="1" customFormat="1" x14ac:dyDescent="0.2"/>
    <row r="344" s="1" customFormat="1" x14ac:dyDescent="0.2"/>
    <row r="345" s="1" customFormat="1" x14ac:dyDescent="0.2"/>
    <row r="346" s="1" customFormat="1" x14ac:dyDescent="0.2"/>
    <row r="347" s="1" customFormat="1" x14ac:dyDescent="0.2"/>
    <row r="348" s="1" customFormat="1" x14ac:dyDescent="0.2"/>
    <row r="349" s="1" customFormat="1" x14ac:dyDescent="0.2"/>
    <row r="350" s="1" customFormat="1" x14ac:dyDescent="0.2"/>
    <row r="351" s="1" customFormat="1" x14ac:dyDescent="0.2"/>
    <row r="352" s="1" customFormat="1" x14ac:dyDescent="0.2"/>
    <row r="353" s="1" customFormat="1" x14ac:dyDescent="0.2"/>
    <row r="354" s="1" customFormat="1" x14ac:dyDescent="0.2"/>
    <row r="355" s="1" customFormat="1" x14ac:dyDescent="0.2"/>
    <row r="356" s="1" customFormat="1" x14ac:dyDescent="0.2"/>
    <row r="357" s="1" customFormat="1" x14ac:dyDescent="0.2"/>
    <row r="358" s="1" customFormat="1" x14ac:dyDescent="0.2"/>
    <row r="359" s="1" customFormat="1" x14ac:dyDescent="0.2"/>
    <row r="360" s="1" customFormat="1" x14ac:dyDescent="0.2"/>
    <row r="361" s="1" customFormat="1" x14ac:dyDescent="0.2"/>
    <row r="362" s="1" customFormat="1" x14ac:dyDescent="0.2"/>
    <row r="363" s="1" customFormat="1" x14ac:dyDescent="0.2"/>
    <row r="364" s="1" customFormat="1" x14ac:dyDescent="0.2"/>
    <row r="365" s="1" customFormat="1" x14ac:dyDescent="0.2"/>
    <row r="366" s="1" customFormat="1" x14ac:dyDescent="0.2"/>
    <row r="367" s="1" customFormat="1" x14ac:dyDescent="0.2"/>
    <row r="368" s="1" customFormat="1" x14ac:dyDescent="0.2"/>
    <row r="369" s="1" customFormat="1" x14ac:dyDescent="0.2"/>
    <row r="370" s="1" customFormat="1" x14ac:dyDescent="0.2"/>
    <row r="371" s="1" customFormat="1" x14ac:dyDescent="0.2"/>
    <row r="372" s="1" customFormat="1" x14ac:dyDescent="0.2"/>
    <row r="373" s="1" customFormat="1" x14ac:dyDescent="0.2"/>
    <row r="374" s="1" customFormat="1" x14ac:dyDescent="0.2"/>
    <row r="375" s="1" customFormat="1" x14ac:dyDescent="0.2"/>
    <row r="376" s="1" customFormat="1" x14ac:dyDescent="0.2"/>
    <row r="377" s="1" customFormat="1" x14ac:dyDescent="0.2"/>
    <row r="378" s="1" customFormat="1" x14ac:dyDescent="0.2"/>
    <row r="379" s="1" customFormat="1" x14ac:dyDescent="0.2"/>
    <row r="380" s="1" customFormat="1" x14ac:dyDescent="0.2"/>
    <row r="381" s="1" customFormat="1" x14ac:dyDescent="0.2"/>
    <row r="382" s="1" customFormat="1" x14ac:dyDescent="0.2"/>
    <row r="383" s="1" customFormat="1" x14ac:dyDescent="0.2"/>
    <row r="384" s="1" customFormat="1" x14ac:dyDescent="0.2"/>
    <row r="385" s="1" customFormat="1" x14ac:dyDescent="0.2"/>
    <row r="386" s="1" customFormat="1" x14ac:dyDescent="0.2"/>
    <row r="387" s="1" customFormat="1" x14ac:dyDescent="0.2"/>
    <row r="388" s="1" customFormat="1" x14ac:dyDescent="0.2"/>
    <row r="389" s="1" customFormat="1" x14ac:dyDescent="0.2"/>
    <row r="390" s="1" customFormat="1" x14ac:dyDescent="0.2"/>
    <row r="391" s="1" customFormat="1" x14ac:dyDescent="0.2"/>
    <row r="392" s="1" customFormat="1" x14ac:dyDescent="0.2"/>
    <row r="393" s="1" customFormat="1" x14ac:dyDescent="0.2"/>
    <row r="394" s="1" customFormat="1" x14ac:dyDescent="0.2"/>
    <row r="395" s="1" customFormat="1" x14ac:dyDescent="0.2"/>
    <row r="396" s="1" customFormat="1" x14ac:dyDescent="0.2"/>
    <row r="397" s="1" customFormat="1" x14ac:dyDescent="0.2"/>
    <row r="398" s="1" customFormat="1" x14ac:dyDescent="0.2"/>
    <row r="399" s="1" customFormat="1" x14ac:dyDescent="0.2"/>
    <row r="400" s="1" customFormat="1" x14ac:dyDescent="0.2"/>
    <row r="401" s="1" customFormat="1" x14ac:dyDescent="0.2"/>
    <row r="402" s="1" customFormat="1" x14ac:dyDescent="0.2"/>
    <row r="403" s="1" customFormat="1" x14ac:dyDescent="0.2"/>
    <row r="404" s="1" customFormat="1" x14ac:dyDescent="0.2"/>
    <row r="405" s="1" customFormat="1" x14ac:dyDescent="0.2"/>
    <row r="406" s="1" customFormat="1" x14ac:dyDescent="0.2"/>
    <row r="407" s="1" customFormat="1" x14ac:dyDescent="0.2"/>
    <row r="408" s="1" customFormat="1" x14ac:dyDescent="0.2"/>
    <row r="409" s="1" customFormat="1" x14ac:dyDescent="0.2"/>
    <row r="410" s="1" customFormat="1" x14ac:dyDescent="0.2"/>
    <row r="411" s="1" customFormat="1" x14ac:dyDescent="0.2"/>
    <row r="412" s="1" customFormat="1" x14ac:dyDescent="0.2"/>
    <row r="413" s="1" customFormat="1" x14ac:dyDescent="0.2"/>
    <row r="414" s="1" customFormat="1" x14ac:dyDescent="0.2"/>
    <row r="415" s="1" customFormat="1" x14ac:dyDescent="0.2"/>
    <row r="416" s="1" customFormat="1" x14ac:dyDescent="0.2"/>
    <row r="417" s="1" customFormat="1" x14ac:dyDescent="0.2"/>
    <row r="418" s="1" customFormat="1" x14ac:dyDescent="0.2"/>
    <row r="419" s="1" customFormat="1" x14ac:dyDescent="0.2"/>
    <row r="420" s="1" customFormat="1" x14ac:dyDescent="0.2"/>
    <row r="421" s="1" customFormat="1" x14ac:dyDescent="0.2"/>
    <row r="422" s="1" customFormat="1" x14ac:dyDescent="0.2"/>
    <row r="423" s="1" customFormat="1" x14ac:dyDescent="0.2"/>
    <row r="424" s="1" customFormat="1" x14ac:dyDescent="0.2"/>
    <row r="425" s="1" customFormat="1" x14ac:dyDescent="0.2"/>
    <row r="426" s="1" customFormat="1" x14ac:dyDescent="0.2"/>
    <row r="427" s="1" customFormat="1" x14ac:dyDescent="0.2"/>
    <row r="428" s="1" customFormat="1" x14ac:dyDescent="0.2"/>
    <row r="429" s="1" customFormat="1" x14ac:dyDescent="0.2"/>
    <row r="430" s="1" customFormat="1" x14ac:dyDescent="0.2"/>
    <row r="431" s="1" customFormat="1" x14ac:dyDescent="0.2"/>
    <row r="432" s="1" customFormat="1" x14ac:dyDescent="0.2"/>
    <row r="433" s="1" customFormat="1" x14ac:dyDescent="0.2"/>
    <row r="434" s="1" customFormat="1" x14ac:dyDescent="0.2"/>
    <row r="435" s="1" customFormat="1" x14ac:dyDescent="0.2"/>
    <row r="436" s="1" customFormat="1" x14ac:dyDescent="0.2"/>
    <row r="437" s="1" customFormat="1" x14ac:dyDescent="0.2"/>
    <row r="438" s="1" customFormat="1" x14ac:dyDescent="0.2"/>
    <row r="439" s="1" customFormat="1" x14ac:dyDescent="0.2"/>
    <row r="440" s="1" customFormat="1" x14ac:dyDescent="0.2"/>
    <row r="441" s="1" customFormat="1" x14ac:dyDescent="0.2"/>
    <row r="442" s="1" customFormat="1" x14ac:dyDescent="0.2"/>
    <row r="443" s="1" customFormat="1" x14ac:dyDescent="0.2"/>
    <row r="444" s="1" customFormat="1" x14ac:dyDescent="0.2"/>
    <row r="445" s="1" customFormat="1" x14ac:dyDescent="0.2"/>
    <row r="446" s="1" customFormat="1" x14ac:dyDescent="0.2"/>
    <row r="447" s="1" customFormat="1" x14ac:dyDescent="0.2"/>
    <row r="448" s="1" customFormat="1" x14ac:dyDescent="0.2"/>
    <row r="449" s="1" customFormat="1" x14ac:dyDescent="0.2"/>
    <row r="450" s="1" customFormat="1" x14ac:dyDescent="0.2"/>
    <row r="451" s="1" customFormat="1" x14ac:dyDescent="0.2"/>
    <row r="452" s="1" customFormat="1" x14ac:dyDescent="0.2"/>
    <row r="453" s="1" customFormat="1" x14ac:dyDescent="0.2"/>
    <row r="454" s="1" customFormat="1" x14ac:dyDescent="0.2"/>
    <row r="455" s="1" customFormat="1" x14ac:dyDescent="0.2"/>
    <row r="456" s="1" customFormat="1" x14ac:dyDescent="0.2"/>
    <row r="457" s="1" customFormat="1" x14ac:dyDescent="0.2"/>
    <row r="458" s="1" customFormat="1" x14ac:dyDescent="0.2"/>
    <row r="459" s="1" customFormat="1" x14ac:dyDescent="0.2"/>
    <row r="460" s="1" customFormat="1" x14ac:dyDescent="0.2"/>
    <row r="461" s="1" customFormat="1" x14ac:dyDescent="0.2"/>
    <row r="462" s="1" customFormat="1" x14ac:dyDescent="0.2"/>
    <row r="463" s="1" customFormat="1" x14ac:dyDescent="0.2"/>
    <row r="464" s="1" customFormat="1" x14ac:dyDescent="0.2"/>
    <row r="465" s="1" customFormat="1" x14ac:dyDescent="0.2"/>
    <row r="466" s="1" customFormat="1" x14ac:dyDescent="0.2"/>
    <row r="467" s="1" customFormat="1" x14ac:dyDescent="0.2"/>
    <row r="468" s="1" customFormat="1" x14ac:dyDescent="0.2"/>
    <row r="469" s="1" customFormat="1" x14ac:dyDescent="0.2"/>
    <row r="470" s="1" customFormat="1" x14ac:dyDescent="0.2"/>
    <row r="471" s="1" customFormat="1" x14ac:dyDescent="0.2"/>
    <row r="472" s="1" customFormat="1" x14ac:dyDescent="0.2"/>
    <row r="473" s="1" customFormat="1" x14ac:dyDescent="0.2"/>
    <row r="474" s="1" customFormat="1" x14ac:dyDescent="0.2"/>
    <row r="475" s="1" customFormat="1" x14ac:dyDescent="0.2"/>
    <row r="476" s="1" customFormat="1" x14ac:dyDescent="0.2"/>
    <row r="477" s="1" customFormat="1" x14ac:dyDescent="0.2"/>
    <row r="478" s="1" customFormat="1" x14ac:dyDescent="0.2"/>
    <row r="479" s="1" customFormat="1" x14ac:dyDescent="0.2"/>
    <row r="480" s="1" customFormat="1" x14ac:dyDescent="0.2"/>
    <row r="481" s="1" customFormat="1" x14ac:dyDescent="0.2"/>
    <row r="482" s="1" customFormat="1" x14ac:dyDescent="0.2"/>
    <row r="483" s="1" customFormat="1" x14ac:dyDescent="0.2"/>
    <row r="484" s="1" customFormat="1" x14ac:dyDescent="0.2"/>
    <row r="485" s="1" customFormat="1" x14ac:dyDescent="0.2"/>
    <row r="486" s="1" customFormat="1" x14ac:dyDescent="0.2"/>
    <row r="487" s="1" customFormat="1" x14ac:dyDescent="0.2"/>
    <row r="488" s="1" customFormat="1" x14ac:dyDescent="0.2"/>
    <row r="489" s="1" customFormat="1" x14ac:dyDescent="0.2"/>
    <row r="490" s="1" customFormat="1" x14ac:dyDescent="0.2"/>
    <row r="491" s="1" customFormat="1" x14ac:dyDescent="0.2"/>
    <row r="492" s="1" customFormat="1" x14ac:dyDescent="0.2"/>
    <row r="493" s="1" customFormat="1" x14ac:dyDescent="0.2"/>
    <row r="494" s="1" customFormat="1" x14ac:dyDescent="0.2"/>
    <row r="495" s="1" customFormat="1" x14ac:dyDescent="0.2"/>
    <row r="496" s="1" customFormat="1" x14ac:dyDescent="0.2"/>
    <row r="497" s="1" customFormat="1" x14ac:dyDescent="0.2"/>
    <row r="498" s="1" customFormat="1" x14ac:dyDescent="0.2"/>
    <row r="499" s="1" customFormat="1" x14ac:dyDescent="0.2"/>
    <row r="500" s="1" customFormat="1" x14ac:dyDescent="0.2"/>
    <row r="501" s="1" customFormat="1" x14ac:dyDescent="0.2"/>
    <row r="502" s="1" customFormat="1" x14ac:dyDescent="0.2"/>
    <row r="503" s="1" customFormat="1" x14ac:dyDescent="0.2"/>
    <row r="504" s="1" customFormat="1" x14ac:dyDescent="0.2"/>
    <row r="505" s="1" customFormat="1" x14ac:dyDescent="0.2"/>
    <row r="506" s="1" customFormat="1" x14ac:dyDescent="0.2"/>
    <row r="507" s="1" customFormat="1" x14ac:dyDescent="0.2"/>
    <row r="508" s="1" customFormat="1" x14ac:dyDescent="0.2"/>
    <row r="509" s="1" customFormat="1" x14ac:dyDescent="0.2"/>
    <row r="510" s="1" customFormat="1" x14ac:dyDescent="0.2"/>
    <row r="511" s="1" customFormat="1" x14ac:dyDescent="0.2"/>
    <row r="512" s="1" customFormat="1" x14ac:dyDescent="0.2"/>
    <row r="513" s="1" customFormat="1" x14ac:dyDescent="0.2"/>
    <row r="514" s="1" customFormat="1" x14ac:dyDescent="0.2"/>
    <row r="515" s="1" customFormat="1" x14ac:dyDescent="0.2"/>
    <row r="516" s="1" customFormat="1" x14ac:dyDescent="0.2"/>
    <row r="517" s="1" customFormat="1" x14ac:dyDescent="0.2"/>
    <row r="518" s="1" customFormat="1" x14ac:dyDescent="0.2"/>
    <row r="519" s="1" customFormat="1" x14ac:dyDescent="0.2"/>
    <row r="520" s="1" customFormat="1" x14ac:dyDescent="0.2"/>
    <row r="521" s="1" customFormat="1" x14ac:dyDescent="0.2"/>
    <row r="522" s="1" customFormat="1" x14ac:dyDescent="0.2"/>
    <row r="523" s="1" customFormat="1" x14ac:dyDescent="0.2"/>
    <row r="524" s="1" customFormat="1" x14ac:dyDescent="0.2"/>
    <row r="525" s="1" customFormat="1" x14ac:dyDescent="0.2"/>
    <row r="526" s="1" customFormat="1" x14ac:dyDescent="0.2"/>
    <row r="527" s="1" customFormat="1" x14ac:dyDescent="0.2"/>
    <row r="528" s="1" customFormat="1" x14ac:dyDescent="0.2"/>
    <row r="529" s="1" customFormat="1" x14ac:dyDescent="0.2"/>
    <row r="530" s="1" customFormat="1" x14ac:dyDescent="0.2"/>
    <row r="531" s="1" customFormat="1" x14ac:dyDescent="0.2"/>
    <row r="532" s="1" customFormat="1" x14ac:dyDescent="0.2"/>
    <row r="533" s="1" customFormat="1" x14ac:dyDescent="0.2"/>
    <row r="534" s="1" customFormat="1" x14ac:dyDescent="0.2"/>
    <row r="535" s="1" customFormat="1" x14ac:dyDescent="0.2"/>
    <row r="536" s="1" customFormat="1" x14ac:dyDescent="0.2"/>
    <row r="537" s="1" customFormat="1" x14ac:dyDescent="0.2"/>
    <row r="538" s="1" customFormat="1" x14ac:dyDescent="0.2"/>
    <row r="539" s="1" customFormat="1" x14ac:dyDescent="0.2"/>
    <row r="540" s="1" customFormat="1" x14ac:dyDescent="0.2"/>
    <row r="541" s="1" customFormat="1" x14ac:dyDescent="0.2"/>
    <row r="542" s="1" customFormat="1" x14ac:dyDescent="0.2"/>
    <row r="543" s="1" customFormat="1" x14ac:dyDescent="0.2"/>
    <row r="544" s="1" customFormat="1" x14ac:dyDescent="0.2"/>
    <row r="545" s="1" customFormat="1" x14ac:dyDescent="0.2"/>
    <row r="546" s="1" customFormat="1" x14ac:dyDescent="0.2"/>
    <row r="547" s="1" customFormat="1" x14ac:dyDescent="0.2"/>
    <row r="548" s="1" customFormat="1" x14ac:dyDescent="0.2"/>
    <row r="549" s="1" customFormat="1" x14ac:dyDescent="0.2"/>
    <row r="550" s="1" customFormat="1" x14ac:dyDescent="0.2"/>
    <row r="551" s="1" customFormat="1" x14ac:dyDescent="0.2"/>
    <row r="552" s="1" customFormat="1" x14ac:dyDescent="0.2"/>
    <row r="553" s="1" customFormat="1" x14ac:dyDescent="0.2"/>
    <row r="554" s="1" customFormat="1" x14ac:dyDescent="0.2"/>
    <row r="555" s="1" customFormat="1" x14ac:dyDescent="0.2"/>
    <row r="556" s="1" customFormat="1" x14ac:dyDescent="0.2"/>
    <row r="557" s="1" customFormat="1" x14ac:dyDescent="0.2"/>
    <row r="558" s="1" customFormat="1" x14ac:dyDescent="0.2"/>
    <row r="559" s="1" customFormat="1" x14ac:dyDescent="0.2"/>
    <row r="560" s="1" customFormat="1" x14ac:dyDescent="0.2"/>
    <row r="561" s="1" customFormat="1" x14ac:dyDescent="0.2"/>
    <row r="562" s="1" customFormat="1" x14ac:dyDescent="0.2"/>
    <row r="563" s="1" customFormat="1" x14ac:dyDescent="0.2"/>
    <row r="564" s="1" customFormat="1" x14ac:dyDescent="0.2"/>
    <row r="565" s="1" customFormat="1" x14ac:dyDescent="0.2"/>
    <row r="566" s="1" customFormat="1" x14ac:dyDescent="0.2"/>
    <row r="567" s="1" customFormat="1" x14ac:dyDescent="0.2"/>
    <row r="568" s="1" customFormat="1" x14ac:dyDescent="0.2"/>
    <row r="569" s="1" customFormat="1" x14ac:dyDescent="0.2"/>
    <row r="570" s="1" customFormat="1" x14ac:dyDescent="0.2"/>
    <row r="571" s="1" customFormat="1" x14ac:dyDescent="0.2"/>
    <row r="572" s="1" customFormat="1" x14ac:dyDescent="0.2"/>
    <row r="573" s="1" customFormat="1" x14ac:dyDescent="0.2"/>
    <row r="574" s="1" customFormat="1" x14ac:dyDescent="0.2"/>
    <row r="575" s="1" customFormat="1" x14ac:dyDescent="0.2"/>
    <row r="576" s="1" customFormat="1" x14ac:dyDescent="0.2"/>
    <row r="577" s="1" customFormat="1" x14ac:dyDescent="0.2"/>
    <row r="578" s="1" customFormat="1" x14ac:dyDescent="0.2"/>
    <row r="579" s="1" customFormat="1" x14ac:dyDescent="0.2"/>
    <row r="580" s="1" customFormat="1" x14ac:dyDescent="0.2"/>
    <row r="581" s="1" customFormat="1" x14ac:dyDescent="0.2"/>
    <row r="582" s="1" customFormat="1" x14ac:dyDescent="0.2"/>
    <row r="583" s="1" customFormat="1" x14ac:dyDescent="0.2"/>
    <row r="584" s="1" customFormat="1" x14ac:dyDescent="0.2"/>
    <row r="585" s="1" customFormat="1" x14ac:dyDescent="0.2"/>
    <row r="586" s="1" customFormat="1" x14ac:dyDescent="0.2"/>
    <row r="587" s="1" customFormat="1" x14ac:dyDescent="0.2"/>
    <row r="588" s="1" customFormat="1" x14ac:dyDescent="0.2"/>
    <row r="589" s="1" customFormat="1" x14ac:dyDescent="0.2"/>
    <row r="590" s="1" customFormat="1" x14ac:dyDescent="0.2"/>
    <row r="591" s="1" customFormat="1" x14ac:dyDescent="0.2"/>
    <row r="592" s="1" customFormat="1" x14ac:dyDescent="0.2"/>
    <row r="593" s="1" customFormat="1" x14ac:dyDescent="0.2"/>
    <row r="594" s="1" customFormat="1" x14ac:dyDescent="0.2"/>
    <row r="595" s="1" customFormat="1" x14ac:dyDescent="0.2"/>
    <row r="596" s="1" customFormat="1" x14ac:dyDescent="0.2"/>
    <row r="597" s="1" customFormat="1" x14ac:dyDescent="0.2"/>
    <row r="598" s="1" customFormat="1" x14ac:dyDescent="0.2"/>
    <row r="599" s="1" customFormat="1" x14ac:dyDescent="0.2"/>
    <row r="600" s="1" customFormat="1" x14ac:dyDescent="0.2"/>
    <row r="601" s="1" customFormat="1" x14ac:dyDescent="0.2"/>
    <row r="602" s="1" customFormat="1" x14ac:dyDescent="0.2"/>
    <row r="603" s="1" customFormat="1" x14ac:dyDescent="0.2"/>
    <row r="604" s="1" customFormat="1" x14ac:dyDescent="0.2"/>
    <row r="605" s="1" customFormat="1" x14ac:dyDescent="0.2"/>
    <row r="606" s="1" customFormat="1" x14ac:dyDescent="0.2"/>
    <row r="607" s="1" customFormat="1" x14ac:dyDescent="0.2"/>
    <row r="608" s="1" customFormat="1" x14ac:dyDescent="0.2"/>
    <row r="609" s="1" customFormat="1" x14ac:dyDescent="0.2"/>
    <row r="610" s="1" customFormat="1" x14ac:dyDescent="0.2"/>
    <row r="611" s="1" customFormat="1" x14ac:dyDescent="0.2"/>
    <row r="612" s="1" customFormat="1" x14ac:dyDescent="0.2"/>
    <row r="613" s="1" customFormat="1" x14ac:dyDescent="0.2"/>
    <row r="614" s="1" customFormat="1" x14ac:dyDescent="0.2"/>
    <row r="615" s="1" customFormat="1" x14ac:dyDescent="0.2"/>
    <row r="616" s="1" customFormat="1" x14ac:dyDescent="0.2"/>
    <row r="617" s="1" customFormat="1" x14ac:dyDescent="0.2"/>
    <row r="618" s="1" customFormat="1" x14ac:dyDescent="0.2"/>
    <row r="619" s="1" customFormat="1" x14ac:dyDescent="0.2"/>
    <row r="620" s="1" customFormat="1" x14ac:dyDescent="0.2"/>
    <row r="621" s="1" customFormat="1" x14ac:dyDescent="0.2"/>
    <row r="622" s="1" customFormat="1" x14ac:dyDescent="0.2"/>
    <row r="623" s="1" customFormat="1" x14ac:dyDescent="0.2"/>
    <row r="624" s="1" customFormat="1" x14ac:dyDescent="0.2"/>
    <row r="625" s="1" customFormat="1" x14ac:dyDescent="0.2"/>
    <row r="626" s="1" customFormat="1" x14ac:dyDescent="0.2"/>
    <row r="627" s="1" customFormat="1" x14ac:dyDescent="0.2"/>
    <row r="628" s="1" customFormat="1" x14ac:dyDescent="0.2"/>
    <row r="629" s="1" customFormat="1" x14ac:dyDescent="0.2"/>
    <row r="630" s="1" customFormat="1" x14ac:dyDescent="0.2"/>
    <row r="631" s="1" customFormat="1" x14ac:dyDescent="0.2"/>
    <row r="632" s="1" customFormat="1" x14ac:dyDescent="0.2"/>
    <row r="633" s="1" customFormat="1" x14ac:dyDescent="0.2"/>
    <row r="634" s="1" customFormat="1" x14ac:dyDescent="0.2"/>
    <row r="635" s="1" customFormat="1" x14ac:dyDescent="0.2"/>
    <row r="636" s="1" customFormat="1" x14ac:dyDescent="0.2"/>
    <row r="637" s="1" customFormat="1" x14ac:dyDescent="0.2"/>
    <row r="638" s="1" customFormat="1" x14ac:dyDescent="0.2"/>
    <row r="639" s="1" customFormat="1" x14ac:dyDescent="0.2"/>
    <row r="640" s="1" customFormat="1" x14ac:dyDescent="0.2"/>
    <row r="641" s="1" customFormat="1" x14ac:dyDescent="0.2"/>
    <row r="642" s="1" customFormat="1" x14ac:dyDescent="0.2"/>
    <row r="643" s="1" customFormat="1" x14ac:dyDescent="0.2"/>
    <row r="644" s="1" customFormat="1" x14ac:dyDescent="0.2"/>
    <row r="645" s="1" customFormat="1" x14ac:dyDescent="0.2"/>
    <row r="646" s="1" customFormat="1" x14ac:dyDescent="0.2"/>
    <row r="647" s="1" customFormat="1" x14ac:dyDescent="0.2"/>
    <row r="648" s="1" customFormat="1" x14ac:dyDescent="0.2"/>
    <row r="649" s="1" customFormat="1" x14ac:dyDescent="0.2"/>
    <row r="650" s="1" customFormat="1" x14ac:dyDescent="0.2"/>
    <row r="651" s="1" customFormat="1" x14ac:dyDescent="0.2"/>
    <row r="652" s="1" customFormat="1" x14ac:dyDescent="0.2"/>
    <row r="653" s="1" customFormat="1" x14ac:dyDescent="0.2"/>
    <row r="654" s="1" customFormat="1" x14ac:dyDescent="0.2"/>
    <row r="655" s="1" customFormat="1" x14ac:dyDescent="0.2"/>
    <row r="656" s="1" customFormat="1" x14ac:dyDescent="0.2"/>
    <row r="657" s="1" customFormat="1" x14ac:dyDescent="0.2"/>
    <row r="658" s="1" customFormat="1" x14ac:dyDescent="0.2"/>
    <row r="659" s="1" customFormat="1" x14ac:dyDescent="0.2"/>
    <row r="660" s="1" customFormat="1" x14ac:dyDescent="0.2"/>
    <row r="661" s="1" customFormat="1" x14ac:dyDescent="0.2"/>
    <row r="662" s="1" customFormat="1" x14ac:dyDescent="0.2"/>
    <row r="663" s="1" customFormat="1" x14ac:dyDescent="0.2"/>
    <row r="664" s="1" customFormat="1" x14ac:dyDescent="0.2"/>
    <row r="665" s="1" customFormat="1" x14ac:dyDescent="0.2"/>
    <row r="666" s="1" customFormat="1" x14ac:dyDescent="0.2"/>
    <row r="667" s="1" customFormat="1" x14ac:dyDescent="0.2"/>
    <row r="668" s="1" customFormat="1" x14ac:dyDescent="0.2"/>
    <row r="669" s="1" customFormat="1" x14ac:dyDescent="0.2"/>
    <row r="670" s="1" customFormat="1" x14ac:dyDescent="0.2"/>
    <row r="671" s="1" customFormat="1" x14ac:dyDescent="0.2"/>
    <row r="672" s="1" customFormat="1" x14ac:dyDescent="0.2"/>
    <row r="673" s="1" customFormat="1" x14ac:dyDescent="0.2"/>
    <row r="674" s="1" customFormat="1" x14ac:dyDescent="0.2"/>
    <row r="675" s="1" customFormat="1" x14ac:dyDescent="0.2"/>
    <row r="676" s="1" customFormat="1" x14ac:dyDescent="0.2"/>
    <row r="677" s="1" customFormat="1" x14ac:dyDescent="0.2"/>
    <row r="678" s="1" customFormat="1" x14ac:dyDescent="0.2"/>
    <row r="679" s="1" customFormat="1" x14ac:dyDescent="0.2"/>
    <row r="680" s="1" customFormat="1" x14ac:dyDescent="0.2"/>
    <row r="681" s="1" customFormat="1" x14ac:dyDescent="0.2"/>
    <row r="682" s="1" customFormat="1" x14ac:dyDescent="0.2"/>
    <row r="683" s="1" customFormat="1" x14ac:dyDescent="0.2"/>
    <row r="684" s="1" customFormat="1" x14ac:dyDescent="0.2"/>
    <row r="685" s="1" customFormat="1" x14ac:dyDescent="0.2"/>
    <row r="686" s="1" customFormat="1" x14ac:dyDescent="0.2"/>
    <row r="687" s="1" customFormat="1" x14ac:dyDescent="0.2"/>
    <row r="688" s="1" customFormat="1" x14ac:dyDescent="0.2"/>
    <row r="689" s="1" customFormat="1" x14ac:dyDescent="0.2"/>
    <row r="690" s="1" customFormat="1" x14ac:dyDescent="0.2"/>
    <row r="691" s="1" customFormat="1" x14ac:dyDescent="0.2"/>
    <row r="692" s="1" customFormat="1" x14ac:dyDescent="0.2"/>
    <row r="693" s="1" customFormat="1" x14ac:dyDescent="0.2"/>
    <row r="694" s="1" customFormat="1" x14ac:dyDescent="0.2"/>
    <row r="695" s="1" customFormat="1" x14ac:dyDescent="0.2"/>
    <row r="696" s="1" customFormat="1" x14ac:dyDescent="0.2"/>
    <row r="697" s="1" customFormat="1" x14ac:dyDescent="0.2"/>
    <row r="698" s="1" customFormat="1" x14ac:dyDescent="0.2"/>
    <row r="699" s="1" customFormat="1" x14ac:dyDescent="0.2"/>
    <row r="700" s="1" customFormat="1" x14ac:dyDescent="0.2"/>
    <row r="701" s="1" customFormat="1" x14ac:dyDescent="0.2"/>
    <row r="702" s="1" customFormat="1" x14ac:dyDescent="0.2"/>
    <row r="703" s="1" customFormat="1" x14ac:dyDescent="0.2"/>
    <row r="704" s="1" customFormat="1" x14ac:dyDescent="0.2"/>
    <row r="705" s="1" customFormat="1" x14ac:dyDescent="0.2"/>
    <row r="706" s="1" customFormat="1" x14ac:dyDescent="0.2"/>
    <row r="707" s="1" customFormat="1" x14ac:dyDescent="0.2"/>
    <row r="708" s="1" customFormat="1" x14ac:dyDescent="0.2"/>
    <row r="709" s="1" customFormat="1" x14ac:dyDescent="0.2"/>
    <row r="710" s="1" customFormat="1" x14ac:dyDescent="0.2"/>
    <row r="711" s="1" customFormat="1" x14ac:dyDescent="0.2"/>
    <row r="712" s="1" customFormat="1" x14ac:dyDescent="0.2"/>
    <row r="713" s="1" customFormat="1" x14ac:dyDescent="0.2"/>
    <row r="714" s="1" customFormat="1" x14ac:dyDescent="0.2"/>
    <row r="715" s="1" customFormat="1" x14ac:dyDescent="0.2"/>
    <row r="716" s="1" customFormat="1" x14ac:dyDescent="0.2"/>
    <row r="717" s="1" customFormat="1" x14ac:dyDescent="0.2"/>
    <row r="718" s="1" customFormat="1" x14ac:dyDescent="0.2"/>
    <row r="719" s="1" customFormat="1" x14ac:dyDescent="0.2"/>
    <row r="720" s="1" customFormat="1" x14ac:dyDescent="0.2"/>
    <row r="721" s="1" customFormat="1" x14ac:dyDescent="0.2"/>
    <row r="722" s="1" customFormat="1" x14ac:dyDescent="0.2"/>
    <row r="723" s="1" customFormat="1" x14ac:dyDescent="0.2"/>
    <row r="724" s="1" customFormat="1" x14ac:dyDescent="0.2"/>
    <row r="725" s="1" customFormat="1" x14ac:dyDescent="0.2"/>
    <row r="726" s="1" customFormat="1" x14ac:dyDescent="0.2"/>
    <row r="727" s="1" customFormat="1" x14ac:dyDescent="0.2"/>
    <row r="728" s="1" customFormat="1" x14ac:dyDescent="0.2"/>
    <row r="729" s="1" customFormat="1" x14ac:dyDescent="0.2"/>
    <row r="730" s="1" customFormat="1" x14ac:dyDescent="0.2"/>
    <row r="731" s="1" customFormat="1" x14ac:dyDescent="0.2"/>
    <row r="732" s="1" customFormat="1" x14ac:dyDescent="0.2"/>
    <row r="733" s="1" customFormat="1" x14ac:dyDescent="0.2"/>
    <row r="734" s="1" customFormat="1" x14ac:dyDescent="0.2"/>
    <row r="735" s="1" customFormat="1" x14ac:dyDescent="0.2"/>
    <row r="736" s="1" customFormat="1" x14ac:dyDescent="0.2"/>
    <row r="737" s="1" customFormat="1" x14ac:dyDescent="0.2"/>
    <row r="738" s="1" customFormat="1" x14ac:dyDescent="0.2"/>
    <row r="739" s="1" customFormat="1" x14ac:dyDescent="0.2"/>
    <row r="740" s="1" customFormat="1" x14ac:dyDescent="0.2"/>
    <row r="741" s="1" customFormat="1" x14ac:dyDescent="0.2"/>
    <row r="742" s="1" customFormat="1" x14ac:dyDescent="0.2"/>
    <row r="743" s="1" customFormat="1" x14ac:dyDescent="0.2"/>
    <row r="744" s="1" customFormat="1" x14ac:dyDescent="0.2"/>
    <row r="745" s="1" customFormat="1" x14ac:dyDescent="0.2"/>
    <row r="746" s="1" customFormat="1" x14ac:dyDescent="0.2"/>
    <row r="747" s="1" customFormat="1" x14ac:dyDescent="0.2"/>
    <row r="748" s="1" customFormat="1" x14ac:dyDescent="0.2"/>
    <row r="749" s="1" customFormat="1" x14ac:dyDescent="0.2"/>
    <row r="750" s="1" customFormat="1" x14ac:dyDescent="0.2"/>
    <row r="751" s="1" customFormat="1" x14ac:dyDescent="0.2"/>
    <row r="752" s="1" customFormat="1" x14ac:dyDescent="0.2"/>
    <row r="753" s="1" customFormat="1" x14ac:dyDescent="0.2"/>
    <row r="754" s="1" customFormat="1" x14ac:dyDescent="0.2"/>
    <row r="755" s="1" customFormat="1" x14ac:dyDescent="0.2"/>
    <row r="756" s="1" customFormat="1" x14ac:dyDescent="0.2"/>
    <row r="757" s="1" customFormat="1" x14ac:dyDescent="0.2"/>
    <row r="758" s="1" customFormat="1" x14ac:dyDescent="0.2"/>
    <row r="759" s="1" customFormat="1" x14ac:dyDescent="0.2"/>
    <row r="760" s="1" customFormat="1" x14ac:dyDescent="0.2"/>
    <row r="761" s="1" customFormat="1" x14ac:dyDescent="0.2"/>
    <row r="762" s="1" customFormat="1" x14ac:dyDescent="0.2"/>
    <row r="763" s="1" customFormat="1" x14ac:dyDescent="0.2"/>
    <row r="764" s="1" customFormat="1" x14ac:dyDescent="0.2"/>
    <row r="765" s="1" customFormat="1" x14ac:dyDescent="0.2"/>
    <row r="766" s="1" customFormat="1" x14ac:dyDescent="0.2"/>
    <row r="767" s="1" customFormat="1" x14ac:dyDescent="0.2"/>
    <row r="768" s="1" customFormat="1" x14ac:dyDescent="0.2"/>
    <row r="769" s="1" customFormat="1" x14ac:dyDescent="0.2"/>
    <row r="770" s="1" customFormat="1" x14ac:dyDescent="0.2"/>
    <row r="771" s="1" customFormat="1" x14ac:dyDescent="0.2"/>
    <row r="772" s="1" customFormat="1" x14ac:dyDescent="0.2"/>
    <row r="773" s="1" customFormat="1" x14ac:dyDescent="0.2"/>
    <row r="774" s="1" customFormat="1" x14ac:dyDescent="0.2"/>
    <row r="775" s="1" customFormat="1" x14ac:dyDescent="0.2"/>
    <row r="776" s="1" customFormat="1" x14ac:dyDescent="0.2"/>
    <row r="777" s="1" customFormat="1" x14ac:dyDescent="0.2"/>
    <row r="778" s="1" customFormat="1" x14ac:dyDescent="0.2"/>
    <row r="779" s="1" customFormat="1" x14ac:dyDescent="0.2"/>
    <row r="780" s="1" customFormat="1" x14ac:dyDescent="0.2"/>
    <row r="781" s="1" customFormat="1" x14ac:dyDescent="0.2"/>
    <row r="782" s="1" customFormat="1" x14ac:dyDescent="0.2"/>
    <row r="783" s="1" customFormat="1" x14ac:dyDescent="0.2"/>
    <row r="784" s="1" customFormat="1" x14ac:dyDescent="0.2"/>
    <row r="785" s="1" customFormat="1" x14ac:dyDescent="0.2"/>
    <row r="786" s="1" customFormat="1" x14ac:dyDescent="0.2"/>
    <row r="787" s="1" customFormat="1" x14ac:dyDescent="0.2"/>
    <row r="788" s="1" customFormat="1" x14ac:dyDescent="0.2"/>
    <row r="789" s="1" customFormat="1" x14ac:dyDescent="0.2"/>
    <row r="790" s="1" customFormat="1" x14ac:dyDescent="0.2"/>
    <row r="791" s="1" customFormat="1" x14ac:dyDescent="0.2"/>
    <row r="792" s="1" customFormat="1" x14ac:dyDescent="0.2"/>
    <row r="793" s="1" customFormat="1" x14ac:dyDescent="0.2"/>
    <row r="794" s="1" customFormat="1" x14ac:dyDescent="0.2"/>
    <row r="795" s="1" customFormat="1" x14ac:dyDescent="0.2"/>
    <row r="796" s="1" customFormat="1" x14ac:dyDescent="0.2"/>
    <row r="797" s="1" customFormat="1" x14ac:dyDescent="0.2"/>
    <row r="798" s="1" customFormat="1" x14ac:dyDescent="0.2"/>
    <row r="799" s="1" customFormat="1" x14ac:dyDescent="0.2"/>
    <row r="800" s="1" customFormat="1" x14ac:dyDescent="0.2"/>
    <row r="801" s="1" customFormat="1" x14ac:dyDescent="0.2"/>
    <row r="802" s="1" customFormat="1" x14ac:dyDescent="0.2"/>
    <row r="803" s="1" customFormat="1" x14ac:dyDescent="0.2"/>
    <row r="804" s="1" customFormat="1" x14ac:dyDescent="0.2"/>
    <row r="805" s="1" customFormat="1" x14ac:dyDescent="0.2"/>
    <row r="806" s="1" customFormat="1" x14ac:dyDescent="0.2"/>
    <row r="807" s="1" customFormat="1" x14ac:dyDescent="0.2"/>
    <row r="808" s="1" customFormat="1" x14ac:dyDescent="0.2"/>
    <row r="809" s="1" customFormat="1" x14ac:dyDescent="0.2"/>
    <row r="810" s="1" customFormat="1" x14ac:dyDescent="0.2"/>
    <row r="811" s="1" customFormat="1" x14ac:dyDescent="0.2"/>
    <row r="812" s="1" customFormat="1" x14ac:dyDescent="0.2"/>
    <row r="813" s="1" customFormat="1" x14ac:dyDescent="0.2"/>
    <row r="814" s="1" customFormat="1" x14ac:dyDescent="0.2"/>
    <row r="815" s="1" customFormat="1" x14ac:dyDescent="0.2"/>
    <row r="816" s="1" customFormat="1" x14ac:dyDescent="0.2"/>
    <row r="817" s="1" customFormat="1" x14ac:dyDescent="0.2"/>
    <row r="818" s="1" customFormat="1" x14ac:dyDescent="0.2"/>
    <row r="819" s="1" customFormat="1" x14ac:dyDescent="0.2"/>
    <row r="820" s="1" customFormat="1" x14ac:dyDescent="0.2"/>
    <row r="821" s="1" customFormat="1" x14ac:dyDescent="0.2"/>
    <row r="822" s="1" customFormat="1" x14ac:dyDescent="0.2"/>
    <row r="823" s="1" customFormat="1" x14ac:dyDescent="0.2"/>
    <row r="824" s="1" customFormat="1" x14ac:dyDescent="0.2"/>
    <row r="825" s="1" customFormat="1" x14ac:dyDescent="0.2"/>
    <row r="826" s="1" customFormat="1" x14ac:dyDescent="0.2"/>
    <row r="827" s="1" customFormat="1" x14ac:dyDescent="0.2"/>
    <row r="828" s="1" customFormat="1" x14ac:dyDescent="0.2"/>
    <row r="829" s="1" customFormat="1" x14ac:dyDescent="0.2"/>
    <row r="830" s="1" customFormat="1" x14ac:dyDescent="0.2"/>
    <row r="831" s="1" customFormat="1" x14ac:dyDescent="0.2"/>
    <row r="832" s="1" customFormat="1" x14ac:dyDescent="0.2"/>
    <row r="833" s="1" customFormat="1" x14ac:dyDescent="0.2"/>
    <row r="834" s="1" customFormat="1" x14ac:dyDescent="0.2"/>
    <row r="835" s="1" customFormat="1" x14ac:dyDescent="0.2"/>
    <row r="836" s="1" customFormat="1" x14ac:dyDescent="0.2"/>
    <row r="837" s="1" customFormat="1" x14ac:dyDescent="0.2"/>
    <row r="838" s="1" customFormat="1" x14ac:dyDescent="0.2"/>
    <row r="839" s="1" customFormat="1" x14ac:dyDescent="0.2"/>
    <row r="840" s="1" customFormat="1" x14ac:dyDescent="0.2"/>
    <row r="841" s="1" customFormat="1" x14ac:dyDescent="0.2"/>
    <row r="842" s="1" customFormat="1" x14ac:dyDescent="0.2"/>
    <row r="843" s="1" customFormat="1" x14ac:dyDescent="0.2"/>
    <row r="844" s="1" customFormat="1" x14ac:dyDescent="0.2"/>
    <row r="845" s="1" customFormat="1" x14ac:dyDescent="0.2"/>
    <row r="846" s="1" customFormat="1" x14ac:dyDescent="0.2"/>
    <row r="847" s="1" customFormat="1" x14ac:dyDescent="0.2"/>
    <row r="848" s="1" customFormat="1" x14ac:dyDescent="0.2"/>
    <row r="849" s="1" customFormat="1" x14ac:dyDescent="0.2"/>
    <row r="850" s="1" customFormat="1" x14ac:dyDescent="0.2"/>
    <row r="851" s="1" customFormat="1" x14ac:dyDescent="0.2"/>
    <row r="852" s="1" customFormat="1" x14ac:dyDescent="0.2"/>
    <row r="853" s="1" customFormat="1" x14ac:dyDescent="0.2"/>
    <row r="854" s="1" customFormat="1" x14ac:dyDescent="0.2"/>
    <row r="855" s="1" customFormat="1" x14ac:dyDescent="0.2"/>
    <row r="856" s="1" customFormat="1" x14ac:dyDescent="0.2"/>
    <row r="857" s="1" customFormat="1" x14ac:dyDescent="0.2"/>
    <row r="858" s="1" customFormat="1" x14ac:dyDescent="0.2"/>
    <row r="859" s="1" customFormat="1" x14ac:dyDescent="0.2"/>
    <row r="860" s="1" customFormat="1" x14ac:dyDescent="0.2"/>
    <row r="861" s="1" customFormat="1" x14ac:dyDescent="0.2"/>
    <row r="862" s="1" customFormat="1" x14ac:dyDescent="0.2"/>
    <row r="863" s="1" customFormat="1" x14ac:dyDescent="0.2"/>
    <row r="864" s="1" customFormat="1" x14ac:dyDescent="0.2"/>
    <row r="865" s="1" customFormat="1" x14ac:dyDescent="0.2"/>
    <row r="866" s="1" customFormat="1" x14ac:dyDescent="0.2"/>
    <row r="867" s="1" customFormat="1" x14ac:dyDescent="0.2"/>
    <row r="868" s="1" customFormat="1" x14ac:dyDescent="0.2"/>
    <row r="869" s="1" customFormat="1" x14ac:dyDescent="0.2"/>
    <row r="870" s="1" customFormat="1" x14ac:dyDescent="0.2"/>
    <row r="871" s="1" customFormat="1" x14ac:dyDescent="0.2"/>
    <row r="872" s="1" customFormat="1" x14ac:dyDescent="0.2"/>
    <row r="873" s="1" customFormat="1" x14ac:dyDescent="0.2"/>
    <row r="874" s="1" customFormat="1" x14ac:dyDescent="0.2"/>
    <row r="875" s="1" customFormat="1" x14ac:dyDescent="0.2"/>
    <row r="876" s="1" customFormat="1" x14ac:dyDescent="0.2"/>
    <row r="877" s="1" customFormat="1" x14ac:dyDescent="0.2"/>
    <row r="878" s="1" customFormat="1" x14ac:dyDescent="0.2"/>
    <row r="879" s="1" customFormat="1" x14ac:dyDescent="0.2"/>
    <row r="880" s="1" customFormat="1" x14ac:dyDescent="0.2"/>
    <row r="881" s="1" customFormat="1" x14ac:dyDescent="0.2"/>
    <row r="882" s="1" customFormat="1" x14ac:dyDescent="0.2"/>
    <row r="883" s="1" customFormat="1" x14ac:dyDescent="0.2"/>
    <row r="884" s="1" customFormat="1" x14ac:dyDescent="0.2"/>
    <row r="885" s="1" customFormat="1" x14ac:dyDescent="0.2"/>
    <row r="886" s="1" customFormat="1" x14ac:dyDescent="0.2"/>
    <row r="887" s="1" customFormat="1" x14ac:dyDescent="0.2"/>
    <row r="888" s="1" customFormat="1" x14ac:dyDescent="0.2"/>
    <row r="889" s="1" customFormat="1" x14ac:dyDescent="0.2"/>
    <row r="890" s="1" customFormat="1" x14ac:dyDescent="0.2"/>
    <row r="891" s="1" customFormat="1" x14ac:dyDescent="0.2"/>
    <row r="892" s="1" customFormat="1" x14ac:dyDescent="0.2"/>
    <row r="893" s="1" customFormat="1" x14ac:dyDescent="0.2"/>
    <row r="894" s="1" customFormat="1" x14ac:dyDescent="0.2"/>
    <row r="895" s="1" customFormat="1" x14ac:dyDescent="0.2"/>
    <row r="896" s="1" customFormat="1" x14ac:dyDescent="0.2"/>
    <row r="897" s="1" customFormat="1" x14ac:dyDescent="0.2"/>
    <row r="898" s="1" customFormat="1" x14ac:dyDescent="0.2"/>
    <row r="899" s="1" customFormat="1" x14ac:dyDescent="0.2"/>
    <row r="900" s="1" customFormat="1" x14ac:dyDescent="0.2"/>
    <row r="901" s="1" customFormat="1" x14ac:dyDescent="0.2"/>
    <row r="902" s="1" customFormat="1" x14ac:dyDescent="0.2"/>
    <row r="903" s="1" customFormat="1" x14ac:dyDescent="0.2"/>
    <row r="904" s="1" customFormat="1" x14ac:dyDescent="0.2"/>
    <row r="905" s="1" customFormat="1" x14ac:dyDescent="0.2"/>
    <row r="906" s="1" customFormat="1" x14ac:dyDescent="0.2"/>
    <row r="907" s="1" customFormat="1" x14ac:dyDescent="0.2"/>
    <row r="908" s="1" customFormat="1" x14ac:dyDescent="0.2"/>
    <row r="909" s="1" customFormat="1" x14ac:dyDescent="0.2"/>
    <row r="910" s="1" customFormat="1" x14ac:dyDescent="0.2"/>
    <row r="911" s="1" customFormat="1" x14ac:dyDescent="0.2"/>
    <row r="912" s="1" customFormat="1" x14ac:dyDescent="0.2"/>
    <row r="913" s="1" customFormat="1" x14ac:dyDescent="0.2"/>
    <row r="914" s="1" customFormat="1" x14ac:dyDescent="0.2"/>
    <row r="915" s="1" customFormat="1" x14ac:dyDescent="0.2"/>
    <row r="916" s="1" customFormat="1" x14ac:dyDescent="0.2"/>
    <row r="917" s="1" customFormat="1" x14ac:dyDescent="0.2"/>
    <row r="918" s="1" customFormat="1" x14ac:dyDescent="0.2"/>
    <row r="919" s="1" customFormat="1" x14ac:dyDescent="0.2"/>
    <row r="920" s="1" customFormat="1" x14ac:dyDescent="0.2"/>
    <row r="921" s="1" customFormat="1" x14ac:dyDescent="0.2"/>
    <row r="922" s="1" customFormat="1" x14ac:dyDescent="0.2"/>
    <row r="923" s="1" customFormat="1" x14ac:dyDescent="0.2"/>
    <row r="924" s="1" customFormat="1" x14ac:dyDescent="0.2"/>
    <row r="925" s="1" customFormat="1" x14ac:dyDescent="0.2"/>
    <row r="926" s="1" customFormat="1" x14ac:dyDescent="0.2"/>
    <row r="927" s="1" customFormat="1" x14ac:dyDescent="0.2"/>
    <row r="928" s="1" customFormat="1" x14ac:dyDescent="0.2"/>
    <row r="929" s="1" customFormat="1" x14ac:dyDescent="0.2"/>
    <row r="930" s="1" customFormat="1" x14ac:dyDescent="0.2"/>
    <row r="931" s="1" customFormat="1" x14ac:dyDescent="0.2"/>
    <row r="932" s="1" customFormat="1" x14ac:dyDescent="0.2"/>
    <row r="933" s="1" customFormat="1" x14ac:dyDescent="0.2"/>
    <row r="934" s="1" customFormat="1" x14ac:dyDescent="0.2"/>
    <row r="935" s="1" customFormat="1" x14ac:dyDescent="0.2"/>
    <row r="936" s="1" customFormat="1" x14ac:dyDescent="0.2"/>
    <row r="937" s="1" customFormat="1" x14ac:dyDescent="0.2"/>
    <row r="938" s="1" customFormat="1" x14ac:dyDescent="0.2"/>
    <row r="939" s="1" customFormat="1" x14ac:dyDescent="0.2"/>
    <row r="940" s="1" customFormat="1" x14ac:dyDescent="0.2"/>
    <row r="941" s="1" customFormat="1" x14ac:dyDescent="0.2"/>
    <row r="942" s="1" customFormat="1" x14ac:dyDescent="0.2"/>
    <row r="943" s="1" customFormat="1" x14ac:dyDescent="0.2"/>
    <row r="944" s="1" customFormat="1" x14ac:dyDescent="0.2"/>
    <row r="945" s="1" customFormat="1" x14ac:dyDescent="0.2"/>
    <row r="946" s="1" customFormat="1" x14ac:dyDescent="0.2"/>
    <row r="947" s="1" customFormat="1" x14ac:dyDescent="0.2"/>
  </sheetData>
  <mergeCells count="18">
    <mergeCell ref="I5:I6"/>
    <mergeCell ref="K5:K6"/>
    <mergeCell ref="F5:F6"/>
    <mergeCell ref="G5:G6"/>
    <mergeCell ref="B80:S80"/>
    <mergeCell ref="A1:B1"/>
    <mergeCell ref="A2:S2"/>
    <mergeCell ref="B76:S76"/>
    <mergeCell ref="L5:L6"/>
    <mergeCell ref="N5:N6"/>
    <mergeCell ref="P5:P6"/>
    <mergeCell ref="Q5:Q6"/>
    <mergeCell ref="S5:S6"/>
    <mergeCell ref="A4:B6"/>
    <mergeCell ref="D4:G4"/>
    <mergeCell ref="I4:L4"/>
    <mergeCell ref="N4:S4"/>
    <mergeCell ref="D5:D6"/>
  </mergeCells>
  <hyperlinks>
    <hyperlink ref="A1:B1" location="ContentsHead" display="ContentsHead" xr:uid="{6ECE1D98-B2B9-4184-A1B5-9F62C19AFBA4}"/>
  </hyperlinks>
  <pageMargins left="0.7" right="0.7" top="0.75" bottom="0.75" header="0.3" footer="0.3"/>
  <pageSetup scale="2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5158D-DC7A-4774-8F79-F86A6B8A6138}">
  <sheetPr codeName="Sheet5">
    <pageSetUpPr fitToPage="1"/>
  </sheetPr>
  <dimension ref="A1:L69"/>
  <sheetViews>
    <sheetView zoomScaleNormal="100" workbookViewId="0">
      <pane xSplit="2" ySplit="5" topLeftCell="C6" activePane="bottomRight" state="frozen"/>
      <selection sqref="A1:XFD1048576"/>
      <selection pane="topRight" sqref="A1:XFD1048576"/>
      <selection pane="bottomLeft" sqref="A1:XFD1048576"/>
      <selection pane="bottomRight" sqref="A1:B1"/>
    </sheetView>
  </sheetViews>
  <sheetFormatPr defaultColWidth="14.5703125" defaultRowHeight="12.75" x14ac:dyDescent="0.2"/>
  <cols>
    <col min="1" max="1" width="2.5703125" style="1" customWidth="1"/>
    <col min="2" max="2" width="24" style="1" customWidth="1"/>
    <col min="3" max="3" width="12.5703125" style="1" customWidth="1"/>
    <col min="4" max="4" width="18.140625" style="1" customWidth="1"/>
    <col min="5" max="5" width="12.42578125" style="1" customWidth="1"/>
    <col min="6" max="6" width="14.140625" style="1" customWidth="1"/>
    <col min="7" max="7" width="11.140625" style="1" bestFit="1" customWidth="1"/>
    <col min="8" max="8" width="4.5703125" style="1" customWidth="1"/>
    <col min="9" max="16384" width="14.5703125" style="1"/>
  </cols>
  <sheetData>
    <row r="1" spans="1:7" x14ac:dyDescent="0.2">
      <c r="A1" s="227" t="s">
        <v>182</v>
      </c>
      <c r="B1" s="227"/>
    </row>
    <row r="2" spans="1:7" x14ac:dyDescent="0.2">
      <c r="A2" s="237" t="s">
        <v>506</v>
      </c>
      <c r="B2" s="237"/>
      <c r="C2" s="237"/>
      <c r="D2" s="237"/>
      <c r="E2" s="237"/>
      <c r="F2" s="237"/>
      <c r="G2" s="237"/>
    </row>
    <row r="4" spans="1:7" ht="30" x14ac:dyDescent="0.35">
      <c r="A4" s="240" t="s">
        <v>252</v>
      </c>
      <c r="B4" s="240"/>
      <c r="C4" s="240" t="s">
        <v>507</v>
      </c>
      <c r="D4" s="240"/>
      <c r="E4" s="79" t="s">
        <v>247</v>
      </c>
      <c r="F4" s="79" t="s">
        <v>508</v>
      </c>
      <c r="G4" s="108" t="s">
        <v>509</v>
      </c>
    </row>
    <row r="5" spans="1:7" ht="30" x14ac:dyDescent="0.35">
      <c r="A5" s="238"/>
      <c r="B5" s="238"/>
      <c r="C5" s="82" t="s">
        <v>504</v>
      </c>
      <c r="D5" s="82" t="s">
        <v>510</v>
      </c>
      <c r="E5" s="82" t="s">
        <v>504</v>
      </c>
      <c r="F5" s="82" t="s">
        <v>504</v>
      </c>
      <c r="G5" s="109" t="s">
        <v>504</v>
      </c>
    </row>
    <row r="6" spans="1:7" x14ac:dyDescent="0.2">
      <c r="A6" s="7" t="s">
        <v>433</v>
      </c>
      <c r="B6" s="7"/>
      <c r="C6" s="86"/>
      <c r="D6" s="86"/>
      <c r="E6" s="86"/>
      <c r="F6" s="86"/>
      <c r="G6" s="85"/>
    </row>
    <row r="7" spans="1:7" x14ac:dyDescent="0.2">
      <c r="B7" s="36" t="s">
        <v>148</v>
      </c>
      <c r="C7" s="86">
        <v>56570</v>
      </c>
      <c r="D7" s="86">
        <v>11647</v>
      </c>
      <c r="E7" s="86">
        <v>2640</v>
      </c>
      <c r="F7" s="86">
        <v>2700</v>
      </c>
      <c r="G7" s="85">
        <v>61910</v>
      </c>
    </row>
    <row r="8" spans="1:7" x14ac:dyDescent="0.2">
      <c r="B8" s="36" t="s">
        <v>146</v>
      </c>
      <c r="C8" s="86">
        <v>55990</v>
      </c>
      <c r="D8" s="86">
        <v>11621</v>
      </c>
      <c r="E8" s="86">
        <v>2930</v>
      </c>
      <c r="F8" s="86">
        <v>2520</v>
      </c>
      <c r="G8" s="85">
        <v>61450</v>
      </c>
    </row>
    <row r="9" spans="1:7" x14ac:dyDescent="0.2">
      <c r="B9" s="36" t="s">
        <v>491</v>
      </c>
      <c r="C9" s="86">
        <v>49190</v>
      </c>
      <c r="D9" s="86">
        <v>11250</v>
      </c>
      <c r="E9" s="86">
        <v>2220</v>
      </c>
      <c r="F9" s="86">
        <v>2000</v>
      </c>
      <c r="G9" s="85">
        <v>53410</v>
      </c>
    </row>
    <row r="10" spans="1:7" x14ac:dyDescent="0.2">
      <c r="B10" s="36" t="s">
        <v>435</v>
      </c>
      <c r="C10" s="86">
        <v>9890</v>
      </c>
      <c r="D10" s="86">
        <v>2509</v>
      </c>
      <c r="E10" s="86">
        <v>360</v>
      </c>
      <c r="F10" s="86">
        <v>440</v>
      </c>
      <c r="G10" s="85">
        <v>10690</v>
      </c>
    </row>
    <row r="11" spans="1:7" ht="26.25" customHeight="1" x14ac:dyDescent="0.2">
      <c r="A11" s="7" t="s">
        <v>436</v>
      </c>
      <c r="B11" s="7"/>
      <c r="C11" s="86"/>
      <c r="D11" s="86"/>
      <c r="E11" s="86"/>
      <c r="F11" s="86"/>
      <c r="G11" s="85"/>
    </row>
    <row r="12" spans="1:7" s="7" customFormat="1" x14ac:dyDescent="0.2">
      <c r="A12" s="1"/>
      <c r="B12" s="36" t="s">
        <v>437</v>
      </c>
      <c r="C12" s="86">
        <v>13320</v>
      </c>
      <c r="D12" s="86">
        <v>2608</v>
      </c>
      <c r="E12" s="86">
        <v>660</v>
      </c>
      <c r="F12" s="86">
        <v>690</v>
      </c>
      <c r="G12" s="85">
        <v>14670</v>
      </c>
    </row>
    <row r="13" spans="1:7" x14ac:dyDescent="0.2">
      <c r="B13" s="36" t="s">
        <v>438</v>
      </c>
      <c r="C13" s="86">
        <v>15040</v>
      </c>
      <c r="D13" s="86">
        <v>3162</v>
      </c>
      <c r="E13" s="86">
        <v>610</v>
      </c>
      <c r="F13" s="86">
        <v>700</v>
      </c>
      <c r="G13" s="85">
        <v>16350</v>
      </c>
    </row>
    <row r="14" spans="1:7" x14ac:dyDescent="0.2">
      <c r="B14" s="36" t="s">
        <v>439</v>
      </c>
      <c r="C14" s="86">
        <v>16040</v>
      </c>
      <c r="D14" s="86">
        <v>3274</v>
      </c>
      <c r="E14" s="86">
        <v>720</v>
      </c>
      <c r="F14" s="86">
        <v>710</v>
      </c>
      <c r="G14" s="85">
        <v>17470</v>
      </c>
    </row>
    <row r="15" spans="1:7" ht="13.5" customHeight="1" x14ac:dyDescent="0.2">
      <c r="B15" s="36" t="s">
        <v>440</v>
      </c>
      <c r="C15" s="86">
        <v>12180</v>
      </c>
      <c r="D15" s="86">
        <v>2602</v>
      </c>
      <c r="E15" s="86">
        <v>660</v>
      </c>
      <c r="F15" s="86">
        <v>590</v>
      </c>
      <c r="G15" s="85">
        <v>13430</v>
      </c>
    </row>
    <row r="16" spans="1:7" ht="26.45" customHeight="1" x14ac:dyDescent="0.2">
      <c r="B16" s="36" t="s">
        <v>441</v>
      </c>
      <c r="C16" s="86">
        <v>13490</v>
      </c>
      <c r="D16" s="86">
        <v>2603</v>
      </c>
      <c r="E16" s="86">
        <v>690</v>
      </c>
      <c r="F16" s="86">
        <v>600</v>
      </c>
      <c r="G16" s="85">
        <v>14770</v>
      </c>
    </row>
    <row r="17" spans="1:7" x14ac:dyDescent="0.2">
      <c r="B17" s="36" t="s">
        <v>442</v>
      </c>
      <c r="C17" s="86">
        <v>15070</v>
      </c>
      <c r="D17" s="86">
        <v>3217</v>
      </c>
      <c r="E17" s="86">
        <v>800</v>
      </c>
      <c r="F17" s="86">
        <v>640</v>
      </c>
      <c r="G17" s="85">
        <v>16500</v>
      </c>
    </row>
    <row r="18" spans="1:7" x14ac:dyDescent="0.2">
      <c r="B18" s="36" t="s">
        <v>443</v>
      </c>
      <c r="C18" s="86">
        <v>15380</v>
      </c>
      <c r="D18" s="86">
        <v>3313</v>
      </c>
      <c r="E18" s="86">
        <v>680</v>
      </c>
      <c r="F18" s="86">
        <v>660</v>
      </c>
      <c r="G18" s="85">
        <v>16720</v>
      </c>
    </row>
    <row r="19" spans="1:7" x14ac:dyDescent="0.2">
      <c r="B19" s="36" t="s">
        <v>444</v>
      </c>
      <c r="C19" s="86">
        <v>12060</v>
      </c>
      <c r="D19" s="86">
        <v>2488</v>
      </c>
      <c r="E19" s="86">
        <v>770</v>
      </c>
      <c r="F19" s="86">
        <v>630</v>
      </c>
      <c r="G19" s="85">
        <v>13460</v>
      </c>
    </row>
    <row r="20" spans="1:7" ht="25.5" customHeight="1" x14ac:dyDescent="0.2">
      <c r="B20" s="36" t="s">
        <v>511</v>
      </c>
      <c r="C20" s="86">
        <v>6590</v>
      </c>
      <c r="D20" s="86">
        <v>1293</v>
      </c>
      <c r="E20" s="86">
        <v>390</v>
      </c>
      <c r="F20" s="86">
        <v>290</v>
      </c>
      <c r="G20" s="85">
        <v>7270</v>
      </c>
    </row>
    <row r="21" spans="1:7" ht="12.75" customHeight="1" x14ac:dyDescent="0.2">
      <c r="B21" s="36" t="s">
        <v>512</v>
      </c>
      <c r="C21" s="86">
        <v>10270</v>
      </c>
      <c r="D21" s="86">
        <v>2285</v>
      </c>
      <c r="E21" s="86">
        <v>500</v>
      </c>
      <c r="F21" s="86">
        <v>410</v>
      </c>
      <c r="G21" s="85">
        <v>11180</v>
      </c>
    </row>
    <row r="22" spans="1:7" ht="12.75" customHeight="1" x14ac:dyDescent="0.2">
      <c r="B22" s="36" t="s">
        <v>513</v>
      </c>
      <c r="C22" s="86">
        <v>16940</v>
      </c>
      <c r="D22" s="86">
        <v>3846</v>
      </c>
      <c r="E22" s="86">
        <v>750</v>
      </c>
      <c r="F22" s="86">
        <v>660</v>
      </c>
      <c r="G22" s="85">
        <v>18340</v>
      </c>
    </row>
    <row r="23" spans="1:7" ht="12.75" customHeight="1" x14ac:dyDescent="0.2">
      <c r="B23" s="36" t="s">
        <v>514</v>
      </c>
      <c r="C23" s="86">
        <v>15400</v>
      </c>
      <c r="D23" s="86">
        <v>3827</v>
      </c>
      <c r="E23" s="86">
        <v>580</v>
      </c>
      <c r="F23" s="86">
        <v>650</v>
      </c>
      <c r="G23" s="85">
        <v>16620</v>
      </c>
    </row>
    <row r="24" spans="1:7" ht="26.45" customHeight="1" x14ac:dyDescent="0.2">
      <c r="A24" s="7" t="s">
        <v>449</v>
      </c>
      <c r="B24" s="7"/>
      <c r="C24" s="86"/>
      <c r="D24" s="86"/>
      <c r="E24" s="86"/>
      <c r="F24" s="86"/>
      <c r="G24" s="85"/>
    </row>
    <row r="25" spans="1:7" x14ac:dyDescent="0.2">
      <c r="B25" s="91" t="s">
        <v>450</v>
      </c>
      <c r="C25" s="86">
        <v>3960</v>
      </c>
      <c r="D25" s="86">
        <v>784</v>
      </c>
      <c r="E25" s="86">
        <v>220</v>
      </c>
      <c r="F25" s="86">
        <v>210</v>
      </c>
      <c r="G25" s="85">
        <v>4390</v>
      </c>
    </row>
    <row r="26" spans="1:7" x14ac:dyDescent="0.2">
      <c r="B26" s="91" t="s">
        <v>451</v>
      </c>
      <c r="C26" s="86">
        <v>4380</v>
      </c>
      <c r="D26" s="86">
        <v>804</v>
      </c>
      <c r="E26" s="86">
        <v>200</v>
      </c>
      <c r="F26" s="86">
        <v>230</v>
      </c>
      <c r="G26" s="85">
        <v>4810</v>
      </c>
    </row>
    <row r="27" spans="1:7" x14ac:dyDescent="0.2">
      <c r="B27" s="91" t="s">
        <v>452</v>
      </c>
      <c r="C27" s="86">
        <v>4970</v>
      </c>
      <c r="D27" s="86">
        <v>1020</v>
      </c>
      <c r="E27" s="86">
        <v>240</v>
      </c>
      <c r="F27" s="86">
        <v>260</v>
      </c>
      <c r="G27" s="85">
        <v>5470</v>
      </c>
    </row>
    <row r="28" spans="1:7" x14ac:dyDescent="0.2">
      <c r="B28" s="91" t="s">
        <v>453</v>
      </c>
      <c r="C28" s="86">
        <v>4930</v>
      </c>
      <c r="D28" s="86">
        <v>1122</v>
      </c>
      <c r="E28" s="86">
        <v>190</v>
      </c>
      <c r="F28" s="86">
        <v>240</v>
      </c>
      <c r="G28" s="85">
        <v>5350</v>
      </c>
    </row>
    <row r="29" spans="1:7" s="7" customFormat="1" ht="12.75" customHeight="1" x14ac:dyDescent="0.2">
      <c r="A29" s="1"/>
      <c r="B29" s="91" t="s">
        <v>454</v>
      </c>
      <c r="C29" s="86">
        <v>5510</v>
      </c>
      <c r="D29" s="86">
        <v>1124</v>
      </c>
      <c r="E29" s="86">
        <v>210</v>
      </c>
      <c r="F29" s="86">
        <v>270</v>
      </c>
      <c r="G29" s="85">
        <v>5990</v>
      </c>
    </row>
    <row r="30" spans="1:7" x14ac:dyDescent="0.2">
      <c r="B30" s="91" t="s">
        <v>455</v>
      </c>
      <c r="C30" s="86">
        <v>4600</v>
      </c>
      <c r="D30" s="86">
        <v>916</v>
      </c>
      <c r="E30" s="86">
        <v>220</v>
      </c>
      <c r="F30" s="86">
        <v>190</v>
      </c>
      <c r="G30" s="85">
        <v>5010</v>
      </c>
    </row>
    <row r="31" spans="1:7" x14ac:dyDescent="0.2">
      <c r="B31" s="91" t="s">
        <v>456</v>
      </c>
      <c r="C31" s="86">
        <v>5180</v>
      </c>
      <c r="D31" s="86">
        <v>1073</v>
      </c>
      <c r="E31" s="86">
        <v>250</v>
      </c>
      <c r="F31" s="86">
        <v>230</v>
      </c>
      <c r="G31" s="85">
        <v>5660</v>
      </c>
    </row>
    <row r="32" spans="1:7" x14ac:dyDescent="0.2">
      <c r="B32" s="91" t="s">
        <v>457</v>
      </c>
      <c r="C32" s="86">
        <v>5850</v>
      </c>
      <c r="D32" s="86">
        <v>1167</v>
      </c>
      <c r="E32" s="86">
        <v>250</v>
      </c>
      <c r="F32" s="86">
        <v>250</v>
      </c>
      <c r="G32" s="85">
        <v>6350</v>
      </c>
    </row>
    <row r="33" spans="2:7" x14ac:dyDescent="0.2">
      <c r="B33" s="91" t="s">
        <v>458</v>
      </c>
      <c r="C33" s="86">
        <v>5010</v>
      </c>
      <c r="D33" s="86">
        <v>1035</v>
      </c>
      <c r="E33" s="86">
        <v>230</v>
      </c>
      <c r="F33" s="86">
        <v>230</v>
      </c>
      <c r="G33" s="85">
        <v>5470</v>
      </c>
    </row>
    <row r="34" spans="2:7" x14ac:dyDescent="0.2">
      <c r="B34" s="91" t="s">
        <v>459</v>
      </c>
      <c r="C34" s="86">
        <v>3670</v>
      </c>
      <c r="D34" s="86">
        <v>751</v>
      </c>
      <c r="E34" s="86">
        <v>180</v>
      </c>
      <c r="F34" s="86">
        <v>190</v>
      </c>
      <c r="G34" s="85">
        <v>4030</v>
      </c>
    </row>
    <row r="35" spans="2:7" x14ac:dyDescent="0.2">
      <c r="B35" s="91" t="s">
        <v>460</v>
      </c>
      <c r="C35" s="86">
        <v>3930</v>
      </c>
      <c r="D35" s="86">
        <v>765</v>
      </c>
      <c r="E35" s="86">
        <v>200</v>
      </c>
      <c r="F35" s="86">
        <v>200</v>
      </c>
      <c r="G35" s="85">
        <v>4320</v>
      </c>
    </row>
    <row r="36" spans="2:7" x14ac:dyDescent="0.2">
      <c r="B36" s="91" t="s">
        <v>461</v>
      </c>
      <c r="C36" s="86">
        <v>4590</v>
      </c>
      <c r="D36" s="86">
        <v>1086</v>
      </c>
      <c r="E36" s="86">
        <v>280</v>
      </c>
      <c r="F36" s="86">
        <v>210</v>
      </c>
      <c r="G36" s="85">
        <v>5080</v>
      </c>
    </row>
    <row r="37" spans="2:7" ht="26.45" customHeight="1" x14ac:dyDescent="0.2">
      <c r="B37" s="91" t="s">
        <v>462</v>
      </c>
      <c r="C37" s="86">
        <v>4170</v>
      </c>
      <c r="D37" s="86">
        <v>817</v>
      </c>
      <c r="E37" s="86">
        <v>200</v>
      </c>
      <c r="F37" s="86">
        <v>180</v>
      </c>
      <c r="G37" s="85">
        <v>4550</v>
      </c>
    </row>
    <row r="38" spans="2:7" x14ac:dyDescent="0.2">
      <c r="B38" s="91" t="s">
        <v>463</v>
      </c>
      <c r="C38" s="86">
        <v>4600</v>
      </c>
      <c r="D38" s="86">
        <v>859</v>
      </c>
      <c r="E38" s="86">
        <v>280</v>
      </c>
      <c r="F38" s="86">
        <v>210</v>
      </c>
      <c r="G38" s="85">
        <v>5090</v>
      </c>
    </row>
    <row r="39" spans="2:7" x14ac:dyDescent="0.2">
      <c r="B39" s="91" t="s">
        <v>464</v>
      </c>
      <c r="C39" s="86">
        <v>4720</v>
      </c>
      <c r="D39" s="86">
        <v>927</v>
      </c>
      <c r="E39" s="86">
        <v>210</v>
      </c>
      <c r="F39" s="86">
        <v>200</v>
      </c>
      <c r="G39" s="85">
        <v>5130</v>
      </c>
    </row>
    <row r="40" spans="2:7" x14ac:dyDescent="0.2">
      <c r="B40" s="91" t="s">
        <v>465</v>
      </c>
      <c r="C40" s="86">
        <v>5090</v>
      </c>
      <c r="D40" s="86">
        <v>1047</v>
      </c>
      <c r="E40" s="86">
        <v>290</v>
      </c>
      <c r="F40" s="86">
        <v>230</v>
      </c>
      <c r="G40" s="85">
        <v>5610</v>
      </c>
    </row>
    <row r="41" spans="2:7" x14ac:dyDescent="0.2">
      <c r="B41" s="91" t="s">
        <v>466</v>
      </c>
      <c r="C41" s="86">
        <v>5310</v>
      </c>
      <c r="D41" s="86">
        <v>1128</v>
      </c>
      <c r="E41" s="86">
        <v>240</v>
      </c>
      <c r="F41" s="86">
        <v>200</v>
      </c>
      <c r="G41" s="85">
        <v>5750</v>
      </c>
    </row>
    <row r="42" spans="2:7" x14ac:dyDescent="0.2">
      <c r="B42" s="91" t="s">
        <v>467</v>
      </c>
      <c r="C42" s="86">
        <v>4670</v>
      </c>
      <c r="D42" s="86">
        <v>1042</v>
      </c>
      <c r="E42" s="86">
        <v>270</v>
      </c>
      <c r="F42" s="86">
        <v>210</v>
      </c>
      <c r="G42" s="85">
        <v>5140</v>
      </c>
    </row>
    <row r="43" spans="2:7" x14ac:dyDescent="0.2">
      <c r="B43" s="91" t="s">
        <v>468</v>
      </c>
      <c r="C43" s="86">
        <v>5120</v>
      </c>
      <c r="D43" s="86">
        <v>1032</v>
      </c>
      <c r="E43" s="86">
        <v>240</v>
      </c>
      <c r="F43" s="86">
        <v>240</v>
      </c>
      <c r="G43" s="85">
        <v>5590</v>
      </c>
    </row>
    <row r="44" spans="2:7" x14ac:dyDescent="0.2">
      <c r="B44" s="91" t="s">
        <v>469</v>
      </c>
      <c r="C44" s="86">
        <v>5290</v>
      </c>
      <c r="D44" s="86">
        <v>1181</v>
      </c>
      <c r="E44" s="86">
        <v>190</v>
      </c>
      <c r="F44" s="86">
        <v>220</v>
      </c>
      <c r="G44" s="85">
        <v>5700</v>
      </c>
    </row>
    <row r="45" spans="2:7" x14ac:dyDescent="0.2">
      <c r="B45" s="91" t="s">
        <v>470</v>
      </c>
      <c r="C45" s="86">
        <v>4960</v>
      </c>
      <c r="D45" s="86">
        <v>1099</v>
      </c>
      <c r="E45" s="86">
        <v>250</v>
      </c>
      <c r="F45" s="86">
        <v>210</v>
      </c>
      <c r="G45" s="85">
        <v>5420</v>
      </c>
    </row>
    <row r="46" spans="2:7" x14ac:dyDescent="0.2">
      <c r="B46" s="91" t="s">
        <v>471</v>
      </c>
      <c r="C46" s="86">
        <v>3900</v>
      </c>
      <c r="D46" s="86">
        <v>829</v>
      </c>
      <c r="E46" s="86">
        <v>280</v>
      </c>
      <c r="F46" s="86">
        <v>220</v>
      </c>
      <c r="G46" s="85">
        <v>4390</v>
      </c>
    </row>
    <row r="47" spans="2:7" x14ac:dyDescent="0.2">
      <c r="B47" s="91" t="s">
        <v>472</v>
      </c>
      <c r="C47" s="86">
        <v>3950</v>
      </c>
      <c r="D47" s="86">
        <v>797</v>
      </c>
      <c r="E47" s="86">
        <v>210</v>
      </c>
      <c r="F47" s="86">
        <v>220</v>
      </c>
      <c r="G47" s="85">
        <v>4380</v>
      </c>
    </row>
    <row r="48" spans="2:7" x14ac:dyDescent="0.2">
      <c r="B48" s="91" t="s">
        <v>473</v>
      </c>
      <c r="C48" s="86">
        <v>4210</v>
      </c>
      <c r="D48" s="86">
        <v>863</v>
      </c>
      <c r="E48" s="86">
        <v>290</v>
      </c>
      <c r="F48" s="86">
        <v>190</v>
      </c>
      <c r="G48" s="85">
        <v>4680</v>
      </c>
    </row>
    <row r="49" spans="1:12" ht="26.25" customHeight="1" x14ac:dyDescent="0.2">
      <c r="B49" s="91" t="s">
        <v>515</v>
      </c>
      <c r="C49" s="86">
        <v>1890</v>
      </c>
      <c r="D49" s="86">
        <v>398</v>
      </c>
      <c r="E49" s="86">
        <v>160</v>
      </c>
      <c r="F49" s="86">
        <v>80</v>
      </c>
      <c r="G49" s="85">
        <v>2130</v>
      </c>
    </row>
    <row r="50" spans="1:12" x14ac:dyDescent="0.2">
      <c r="B50" s="91" t="s">
        <v>516</v>
      </c>
      <c r="C50" s="86">
        <v>2030</v>
      </c>
      <c r="D50" s="86">
        <v>376</v>
      </c>
      <c r="E50" s="86">
        <v>90</v>
      </c>
      <c r="F50" s="86">
        <v>90</v>
      </c>
      <c r="G50" s="85">
        <v>2210</v>
      </c>
    </row>
    <row r="51" spans="1:12" x14ac:dyDescent="0.2">
      <c r="B51" s="91" t="s">
        <v>517</v>
      </c>
      <c r="C51" s="86">
        <v>2670</v>
      </c>
      <c r="D51" s="86">
        <v>519</v>
      </c>
      <c r="E51" s="86">
        <v>140</v>
      </c>
      <c r="F51" s="86">
        <v>120</v>
      </c>
      <c r="G51" s="85">
        <v>2930</v>
      </c>
    </row>
    <row r="52" spans="1:12" x14ac:dyDescent="0.2">
      <c r="B52" s="91" t="s">
        <v>518</v>
      </c>
      <c r="C52" s="86">
        <v>3130</v>
      </c>
      <c r="D52" s="86">
        <v>696</v>
      </c>
      <c r="E52" s="86">
        <v>210</v>
      </c>
      <c r="F52" s="86">
        <v>140</v>
      </c>
      <c r="G52" s="85">
        <v>3480</v>
      </c>
    </row>
    <row r="53" spans="1:12" x14ac:dyDescent="0.2">
      <c r="B53" s="91" t="s">
        <v>519</v>
      </c>
      <c r="C53" s="86">
        <v>3300</v>
      </c>
      <c r="D53" s="86">
        <v>798</v>
      </c>
      <c r="E53" s="86">
        <v>130</v>
      </c>
      <c r="F53" s="86">
        <v>140</v>
      </c>
      <c r="G53" s="85">
        <v>3570</v>
      </c>
    </row>
    <row r="54" spans="1:12" x14ac:dyDescent="0.2">
      <c r="B54" s="91" t="s">
        <v>520</v>
      </c>
      <c r="C54" s="86">
        <v>3830</v>
      </c>
      <c r="D54" s="86">
        <v>791</v>
      </c>
      <c r="E54" s="86">
        <v>170</v>
      </c>
      <c r="F54" s="86">
        <v>130</v>
      </c>
      <c r="G54" s="85">
        <v>4130</v>
      </c>
    </row>
    <row r="55" spans="1:12" x14ac:dyDescent="0.2">
      <c r="B55" s="91" t="s">
        <v>521</v>
      </c>
      <c r="C55" s="86">
        <v>5370</v>
      </c>
      <c r="D55" s="86">
        <v>1190</v>
      </c>
      <c r="E55" s="86">
        <v>280</v>
      </c>
      <c r="F55" s="86">
        <v>190</v>
      </c>
      <c r="G55" s="85">
        <v>5840</v>
      </c>
    </row>
    <row r="56" spans="1:12" x14ac:dyDescent="0.2">
      <c r="B56" s="91" t="s">
        <v>522</v>
      </c>
      <c r="C56" s="86">
        <v>5280</v>
      </c>
      <c r="D56" s="86">
        <v>1182</v>
      </c>
      <c r="E56" s="86">
        <v>230</v>
      </c>
      <c r="F56" s="86">
        <v>230</v>
      </c>
      <c r="G56" s="85">
        <v>5740</v>
      </c>
    </row>
    <row r="57" spans="1:12" x14ac:dyDescent="0.2">
      <c r="B57" s="91" t="s">
        <v>523</v>
      </c>
      <c r="C57" s="86">
        <v>6290</v>
      </c>
      <c r="D57" s="86">
        <v>1474</v>
      </c>
      <c r="E57" s="86">
        <v>240</v>
      </c>
      <c r="F57" s="86">
        <v>240</v>
      </c>
      <c r="G57" s="85">
        <v>6770</v>
      </c>
    </row>
    <row r="58" spans="1:12" x14ac:dyDescent="0.2">
      <c r="B58" s="91" t="s">
        <v>524</v>
      </c>
      <c r="C58" s="86">
        <v>3970</v>
      </c>
      <c r="D58" s="86">
        <v>982</v>
      </c>
      <c r="E58" s="86">
        <v>140</v>
      </c>
      <c r="F58" s="86">
        <v>180</v>
      </c>
      <c r="G58" s="85">
        <v>4290</v>
      </c>
    </row>
    <row r="59" spans="1:12" x14ac:dyDescent="0.2">
      <c r="B59" s="91" t="s">
        <v>525</v>
      </c>
      <c r="C59" s="86">
        <v>4860</v>
      </c>
      <c r="D59" s="86">
        <v>1167</v>
      </c>
      <c r="E59" s="86">
        <v>190</v>
      </c>
      <c r="F59" s="86">
        <v>190</v>
      </c>
      <c r="G59" s="85">
        <v>5240</v>
      </c>
    </row>
    <row r="60" spans="1:12" x14ac:dyDescent="0.2">
      <c r="B60" s="91" t="s">
        <v>526</v>
      </c>
      <c r="C60" s="86">
        <v>6560</v>
      </c>
      <c r="D60" s="86">
        <v>1679</v>
      </c>
      <c r="E60" s="86">
        <v>250</v>
      </c>
      <c r="F60" s="86">
        <v>280</v>
      </c>
      <c r="G60" s="85">
        <v>7100</v>
      </c>
    </row>
    <row r="61" spans="1:12" ht="25.5" customHeight="1" x14ac:dyDescent="0.2">
      <c r="B61" s="91" t="s">
        <v>527</v>
      </c>
      <c r="C61" s="86">
        <v>5200</v>
      </c>
      <c r="D61" s="86">
        <v>1453</v>
      </c>
      <c r="E61" s="86">
        <v>200</v>
      </c>
      <c r="F61" s="86">
        <v>240</v>
      </c>
      <c r="G61" s="85">
        <v>5640</v>
      </c>
    </row>
    <row r="62" spans="1:12" ht="13.15" customHeight="1" x14ac:dyDescent="0.2">
      <c r="B62" s="91" t="s">
        <v>528</v>
      </c>
      <c r="C62" s="86">
        <v>4700</v>
      </c>
      <c r="D62" s="86">
        <v>1056</v>
      </c>
      <c r="E62" s="86">
        <v>160</v>
      </c>
      <c r="F62" s="86">
        <v>200</v>
      </c>
      <c r="G62" s="85">
        <v>5060</v>
      </c>
    </row>
    <row r="63" spans="1:12" ht="3" customHeight="1" x14ac:dyDescent="0.2">
      <c r="A63" s="100"/>
      <c r="B63" s="100"/>
      <c r="C63" s="100"/>
      <c r="D63" s="101"/>
      <c r="E63" s="101"/>
      <c r="F63" s="101"/>
      <c r="G63" s="102"/>
      <c r="H63" s="86"/>
      <c r="I63" s="86"/>
      <c r="J63" s="86"/>
      <c r="K63" s="86"/>
      <c r="L63" s="87"/>
    </row>
    <row r="64" spans="1:12" x14ac:dyDescent="0.2">
      <c r="D64" s="86"/>
      <c r="E64" s="86"/>
      <c r="F64" s="86"/>
      <c r="G64" s="86"/>
      <c r="H64" s="86"/>
      <c r="I64" s="86"/>
      <c r="J64" s="86"/>
      <c r="K64" s="86"/>
      <c r="L64" s="87"/>
    </row>
    <row r="65" spans="1:7" ht="14.25" x14ac:dyDescent="0.2">
      <c r="A65" s="104">
        <v>1</v>
      </c>
      <c r="B65" s="226" t="s">
        <v>529</v>
      </c>
      <c r="C65" s="226"/>
      <c r="D65" s="226"/>
      <c r="E65" s="226"/>
      <c r="F65" s="226"/>
      <c r="G65" s="226"/>
    </row>
    <row r="66" spans="1:7" ht="26.25" customHeight="1" x14ac:dyDescent="0.2">
      <c r="A66" s="106">
        <v>2</v>
      </c>
      <c r="B66" s="226" t="s">
        <v>530</v>
      </c>
      <c r="C66" s="226"/>
      <c r="D66" s="226"/>
      <c r="E66" s="226"/>
      <c r="F66" s="226"/>
      <c r="G66" s="226"/>
    </row>
    <row r="67" spans="1:7" ht="54.75" customHeight="1" x14ac:dyDescent="0.2">
      <c r="A67" s="106">
        <v>2</v>
      </c>
      <c r="B67" s="226" t="s">
        <v>499</v>
      </c>
      <c r="C67" s="226"/>
      <c r="D67" s="226"/>
      <c r="E67" s="226"/>
      <c r="F67" s="226"/>
      <c r="G67" s="226"/>
    </row>
    <row r="68" spans="1:7" ht="25.5" customHeight="1" x14ac:dyDescent="0.2">
      <c r="A68" s="111" t="s">
        <v>416</v>
      </c>
      <c r="B68" s="226" t="s">
        <v>500</v>
      </c>
      <c r="C68" s="226"/>
      <c r="D68" s="226"/>
      <c r="E68" s="226"/>
      <c r="F68" s="226"/>
      <c r="G68" s="226"/>
    </row>
    <row r="69" spans="1:7" x14ac:dyDescent="0.2">
      <c r="A69" s="1" t="s">
        <v>149</v>
      </c>
      <c r="B69" s="1" t="s">
        <v>501</v>
      </c>
    </row>
  </sheetData>
  <mergeCells count="8">
    <mergeCell ref="B66:G66"/>
    <mergeCell ref="B67:G67"/>
    <mergeCell ref="B68:G68"/>
    <mergeCell ref="A1:B1"/>
    <mergeCell ref="A2:G2"/>
    <mergeCell ref="A4:B5"/>
    <mergeCell ref="C4:D4"/>
    <mergeCell ref="B65:G65"/>
  </mergeCells>
  <hyperlinks>
    <hyperlink ref="A1:B1" location="ContentsHead" display="ContentsHead" xr:uid="{47D4CA07-EFCF-445A-8872-72CBBD182CB8}"/>
  </hyperlinks>
  <pageMargins left="0.7" right="0.7" top="0.75" bottom="0.75" header="0.3" footer="0.3"/>
  <pageSetup scale="2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B26F6-AA6F-47E6-B92D-AFEC8C56BCF2}">
  <sheetPr codeName="Sheet16">
    <pageSetUpPr fitToPage="1"/>
  </sheetPr>
  <dimension ref="A1:X76"/>
  <sheetViews>
    <sheetView zoomScaleNormal="100" workbookViewId="0">
      <pane xSplit="2" ySplit="5" topLeftCell="C6" activePane="bottomRight" state="frozen"/>
      <selection sqref="A1:XFD1048576"/>
      <selection pane="topRight" sqref="A1:XFD1048576"/>
      <selection pane="bottomLeft" sqref="A1:XFD1048576"/>
      <selection pane="bottomRight" sqref="A1:B1"/>
    </sheetView>
  </sheetViews>
  <sheetFormatPr defaultColWidth="10.42578125" defaultRowHeight="12.75" x14ac:dyDescent="0.25"/>
  <cols>
    <col min="1" max="1" width="2.5703125" style="78" customWidth="1"/>
    <col min="2" max="2" width="24.42578125" style="78" customWidth="1"/>
    <col min="3" max="3" width="12.140625" style="78" bestFit="1" customWidth="1"/>
    <col min="4" max="7" width="9" style="78" customWidth="1"/>
    <col min="8" max="8" width="9" style="78" bestFit="1" customWidth="1"/>
    <col min="9" max="9" width="11.42578125" style="78" customWidth="1"/>
    <col min="10" max="10" width="12.140625" style="78" bestFit="1" customWidth="1"/>
    <col min="11" max="13" width="10.7109375" style="78" bestFit="1" customWidth="1"/>
    <col min="14" max="14" width="11.140625" style="78" bestFit="1" customWidth="1"/>
    <col min="15" max="15" width="9.7109375" style="78" bestFit="1" customWidth="1"/>
    <col min="16" max="16" width="13" style="78" customWidth="1"/>
    <col min="17" max="19" width="13" style="78" bestFit="1" customWidth="1"/>
    <col min="20" max="22" width="9.5703125" style="78" customWidth="1"/>
    <col min="23" max="23" width="13.140625" style="78" customWidth="1"/>
    <col min="24" max="16384" width="10.42578125" style="78"/>
  </cols>
  <sheetData>
    <row r="1" spans="1:24" x14ac:dyDescent="0.2">
      <c r="A1" s="227" t="s">
        <v>182</v>
      </c>
      <c r="B1" s="227"/>
    </row>
    <row r="2" spans="1:24" s="1" customFormat="1" x14ac:dyDescent="0.2">
      <c r="A2" s="237" t="s">
        <v>532</v>
      </c>
      <c r="B2" s="237"/>
      <c r="C2" s="237"/>
      <c r="D2" s="237"/>
      <c r="E2" s="237"/>
      <c r="F2" s="237"/>
      <c r="G2" s="237"/>
      <c r="H2" s="237"/>
      <c r="I2" s="237"/>
      <c r="J2" s="237"/>
      <c r="K2" s="237"/>
      <c r="L2" s="237"/>
      <c r="M2" s="237"/>
      <c r="N2" s="237"/>
      <c r="O2" s="237"/>
      <c r="P2" s="237"/>
      <c r="Q2" s="237"/>
      <c r="R2" s="237"/>
      <c r="S2" s="237"/>
      <c r="T2" s="237"/>
      <c r="U2" s="237"/>
      <c r="V2" s="237"/>
      <c r="W2" s="237"/>
    </row>
    <row r="3" spans="1:24" s="1" customFormat="1" x14ac:dyDescent="0.2">
      <c r="Q3" s="37"/>
      <c r="R3" s="37"/>
      <c r="S3" s="37"/>
      <c r="T3" s="37"/>
      <c r="U3" s="37"/>
      <c r="V3" s="37"/>
    </row>
    <row r="4" spans="1:24" s="1" customFormat="1" ht="15" x14ac:dyDescent="0.35">
      <c r="A4" s="240" t="s">
        <v>252</v>
      </c>
      <c r="B4" s="240"/>
      <c r="C4" s="241" t="s">
        <v>533</v>
      </c>
      <c r="D4" s="241"/>
      <c r="E4" s="241"/>
      <c r="F4" s="241"/>
      <c r="G4" s="241"/>
      <c r="H4" s="241"/>
      <c r="I4" s="241"/>
      <c r="J4" s="241" t="s">
        <v>534</v>
      </c>
      <c r="K4" s="241"/>
      <c r="L4" s="241"/>
      <c r="M4" s="241"/>
      <c r="N4" s="241"/>
      <c r="O4" s="241"/>
      <c r="P4" s="241"/>
      <c r="Q4" s="241" t="s">
        <v>421</v>
      </c>
      <c r="R4" s="241"/>
      <c r="S4" s="241"/>
      <c r="T4" s="241"/>
      <c r="U4" s="241"/>
      <c r="V4" s="241"/>
      <c r="W4" s="241"/>
      <c r="X4" s="81"/>
    </row>
    <row r="5" spans="1:24" s="1" customFormat="1" ht="50.45" customHeight="1" x14ac:dyDescent="0.35">
      <c r="A5" s="238"/>
      <c r="B5" s="238"/>
      <c r="C5" s="114" t="s">
        <v>160</v>
      </c>
      <c r="D5" s="82" t="s">
        <v>161</v>
      </c>
      <c r="E5" s="82" t="s">
        <v>162</v>
      </c>
      <c r="F5" s="82" t="s">
        <v>163</v>
      </c>
      <c r="G5" s="82" t="s">
        <v>164</v>
      </c>
      <c r="H5" s="114" t="s">
        <v>165</v>
      </c>
      <c r="I5" s="109" t="s">
        <v>535</v>
      </c>
      <c r="J5" s="114" t="s">
        <v>160</v>
      </c>
      <c r="K5" s="82" t="s">
        <v>161</v>
      </c>
      <c r="L5" s="82" t="s">
        <v>162</v>
      </c>
      <c r="M5" s="82" t="s">
        <v>163</v>
      </c>
      <c r="N5" s="82" t="s">
        <v>164</v>
      </c>
      <c r="O5" s="114" t="s">
        <v>165</v>
      </c>
      <c r="P5" s="109" t="s">
        <v>535</v>
      </c>
      <c r="Q5" s="114" t="s">
        <v>160</v>
      </c>
      <c r="R5" s="82" t="s">
        <v>161</v>
      </c>
      <c r="S5" s="82" t="s">
        <v>162</v>
      </c>
      <c r="T5" s="82" t="s">
        <v>163</v>
      </c>
      <c r="U5" s="82" t="s">
        <v>164</v>
      </c>
      <c r="V5" s="114" t="s">
        <v>165</v>
      </c>
      <c r="W5" s="109" t="s">
        <v>535</v>
      </c>
    </row>
    <row r="6" spans="1:24" s="115" customFormat="1" ht="14.25" customHeight="1" x14ac:dyDescent="0.2">
      <c r="A6" s="7" t="s">
        <v>433</v>
      </c>
      <c r="B6" s="7"/>
      <c r="C6" s="116"/>
      <c r="D6" s="116"/>
      <c r="E6" s="116"/>
      <c r="F6" s="116"/>
      <c r="G6" s="116"/>
      <c r="H6" s="116"/>
      <c r="I6" s="117"/>
      <c r="J6" s="118"/>
      <c r="K6" s="118"/>
      <c r="L6" s="118"/>
      <c r="M6" s="118"/>
      <c r="N6" s="118"/>
      <c r="O6" s="118"/>
      <c r="P6" s="119"/>
      <c r="W6" s="119"/>
    </row>
    <row r="7" spans="1:24" s="115" customFormat="1" ht="12.75" customHeight="1" x14ac:dyDescent="0.2">
      <c r="A7" s="1"/>
      <c r="B7" s="36" t="s">
        <v>148</v>
      </c>
      <c r="C7" s="37">
        <v>35600</v>
      </c>
      <c r="D7" s="37">
        <v>10170</v>
      </c>
      <c r="E7" s="37">
        <v>7690</v>
      </c>
      <c r="F7" s="37">
        <v>2090</v>
      </c>
      <c r="G7" s="37">
        <v>160</v>
      </c>
      <c r="H7" s="37">
        <v>10</v>
      </c>
      <c r="I7" s="120">
        <v>55730</v>
      </c>
      <c r="J7" s="43">
        <v>27.4</v>
      </c>
      <c r="K7" s="43">
        <v>21.1</v>
      </c>
      <c r="L7" s="43">
        <v>50.8</v>
      </c>
      <c r="M7" s="43">
        <v>39</v>
      </c>
      <c r="N7" s="43">
        <v>7.6</v>
      </c>
      <c r="O7" s="43">
        <v>1.1000000000000001</v>
      </c>
      <c r="P7" s="121">
        <v>147</v>
      </c>
      <c r="Q7" s="37">
        <v>4067</v>
      </c>
      <c r="R7" s="37">
        <v>2173</v>
      </c>
      <c r="S7" s="37">
        <v>2377</v>
      </c>
      <c r="T7" s="37">
        <v>1043</v>
      </c>
      <c r="U7" s="37">
        <v>143</v>
      </c>
      <c r="V7" s="37">
        <v>33</v>
      </c>
      <c r="W7" s="120">
        <v>9837</v>
      </c>
    </row>
    <row r="8" spans="1:24" s="115" customFormat="1" ht="12.75" customHeight="1" x14ac:dyDescent="0.2">
      <c r="A8" s="1"/>
      <c r="B8" s="36" t="s">
        <v>146</v>
      </c>
      <c r="C8" s="37">
        <v>34040</v>
      </c>
      <c r="D8" s="37">
        <v>10500</v>
      </c>
      <c r="E8" s="37">
        <v>8290</v>
      </c>
      <c r="F8" s="37">
        <v>2260</v>
      </c>
      <c r="G8" s="37">
        <v>190</v>
      </c>
      <c r="H8" s="37">
        <v>20</v>
      </c>
      <c r="I8" s="120">
        <v>55290</v>
      </c>
      <c r="J8" s="43">
        <v>27.7</v>
      </c>
      <c r="K8" s="43">
        <v>23</v>
      </c>
      <c r="L8" s="43">
        <v>54.7</v>
      </c>
      <c r="M8" s="43">
        <v>43.8</v>
      </c>
      <c r="N8" s="43">
        <v>9.5</v>
      </c>
      <c r="O8" s="43">
        <v>1</v>
      </c>
      <c r="P8" s="121">
        <v>159.69999999999999</v>
      </c>
      <c r="Q8" s="37">
        <v>3924</v>
      </c>
      <c r="R8" s="37">
        <v>2238</v>
      </c>
      <c r="S8" s="37">
        <v>2558</v>
      </c>
      <c r="T8" s="37">
        <v>1133</v>
      </c>
      <c r="U8" s="37">
        <v>172</v>
      </c>
      <c r="V8" s="37">
        <v>66</v>
      </c>
      <c r="W8" s="120">
        <v>10090</v>
      </c>
    </row>
    <row r="9" spans="1:24" s="115" customFormat="1" ht="12.75" customHeight="1" x14ac:dyDescent="0.2">
      <c r="A9" s="1"/>
      <c r="B9" s="36" t="s">
        <v>491</v>
      </c>
      <c r="C9" s="37">
        <v>26410</v>
      </c>
      <c r="D9" s="37">
        <v>9750</v>
      </c>
      <c r="E9" s="37">
        <v>8830</v>
      </c>
      <c r="F9" s="37">
        <v>2840</v>
      </c>
      <c r="G9" s="37">
        <v>290</v>
      </c>
      <c r="H9" s="37">
        <v>20</v>
      </c>
      <c r="I9" s="120">
        <v>48140</v>
      </c>
      <c r="J9" s="43">
        <v>26.3</v>
      </c>
      <c r="K9" s="43">
        <v>14.3</v>
      </c>
      <c r="L9" s="43">
        <v>45.6</v>
      </c>
      <c r="M9" s="43">
        <v>54.5</v>
      </c>
      <c r="N9" s="43">
        <v>16</v>
      </c>
      <c r="O9" s="43">
        <v>2</v>
      </c>
      <c r="P9" s="121">
        <v>158.69999999999999</v>
      </c>
      <c r="Q9" s="37">
        <v>3071</v>
      </c>
      <c r="R9" s="37">
        <v>2094</v>
      </c>
      <c r="S9" s="37">
        <v>2743</v>
      </c>
      <c r="T9" s="37">
        <v>1456</v>
      </c>
      <c r="U9" s="37">
        <v>276</v>
      </c>
      <c r="V9" s="37">
        <v>83</v>
      </c>
      <c r="W9" s="120">
        <v>9723</v>
      </c>
    </row>
    <row r="10" spans="1:24" s="115" customFormat="1" ht="12.75" customHeight="1" x14ac:dyDescent="0.2">
      <c r="A10" s="1"/>
      <c r="B10" s="36" t="s">
        <v>435</v>
      </c>
      <c r="C10" s="37">
        <v>5250</v>
      </c>
      <c r="D10" s="37">
        <v>1900</v>
      </c>
      <c r="E10" s="37">
        <v>1850</v>
      </c>
      <c r="F10" s="37">
        <v>610</v>
      </c>
      <c r="G10" s="37">
        <v>60</v>
      </c>
      <c r="H10" s="37">
        <v>10</v>
      </c>
      <c r="I10" s="120">
        <v>9680</v>
      </c>
      <c r="J10" s="43">
        <v>7.1</v>
      </c>
      <c r="K10" s="43">
        <v>3.4</v>
      </c>
      <c r="L10" s="43">
        <v>10</v>
      </c>
      <c r="M10" s="43">
        <v>11.9</v>
      </c>
      <c r="N10" s="43">
        <v>3.4</v>
      </c>
      <c r="O10" s="43">
        <v>1</v>
      </c>
      <c r="P10" s="121">
        <v>36.799999999999997</v>
      </c>
      <c r="Q10" s="37">
        <v>623</v>
      </c>
      <c r="R10" s="37">
        <v>409</v>
      </c>
      <c r="S10" s="37">
        <v>573</v>
      </c>
      <c r="T10" s="37">
        <v>309</v>
      </c>
      <c r="U10" s="37">
        <v>55</v>
      </c>
      <c r="V10" s="37">
        <v>13</v>
      </c>
      <c r="W10" s="120">
        <v>1982</v>
      </c>
    </row>
    <row r="11" spans="1:24" ht="26.45" customHeight="1" x14ac:dyDescent="0.2">
      <c r="A11" s="7" t="s">
        <v>436</v>
      </c>
      <c r="B11" s="7"/>
      <c r="C11" s="122"/>
      <c r="D11" s="122"/>
      <c r="E11" s="122"/>
      <c r="F11" s="122"/>
      <c r="G11" s="122"/>
      <c r="H11" s="122"/>
      <c r="I11" s="117"/>
      <c r="J11" s="122"/>
      <c r="K11" s="122"/>
      <c r="L11" s="122"/>
      <c r="M11" s="122"/>
      <c r="N11" s="122"/>
      <c r="O11" s="122"/>
      <c r="P11" s="117"/>
      <c r="W11" s="120"/>
    </row>
    <row r="12" spans="1:24" ht="12.75" customHeight="1" x14ac:dyDescent="0.2">
      <c r="A12" s="1"/>
      <c r="B12" s="36" t="s">
        <v>437</v>
      </c>
      <c r="C12" s="37">
        <v>8750</v>
      </c>
      <c r="D12" s="37">
        <v>2370</v>
      </c>
      <c r="E12" s="37">
        <v>1680</v>
      </c>
      <c r="F12" s="37">
        <v>420</v>
      </c>
      <c r="G12" s="37">
        <v>20</v>
      </c>
      <c r="H12" s="37" t="s">
        <v>536</v>
      </c>
      <c r="I12" s="120">
        <v>13240</v>
      </c>
      <c r="J12" s="43">
        <v>7</v>
      </c>
      <c r="K12" s="43">
        <v>4.9000000000000004</v>
      </c>
      <c r="L12" s="43">
        <v>10.8</v>
      </c>
      <c r="M12" s="43">
        <v>7.6</v>
      </c>
      <c r="N12" s="43">
        <v>0.9</v>
      </c>
      <c r="O12" s="43" t="s">
        <v>536</v>
      </c>
      <c r="P12" s="121">
        <v>31.5</v>
      </c>
      <c r="Q12" s="37">
        <v>996</v>
      </c>
      <c r="R12" s="37">
        <v>504</v>
      </c>
      <c r="S12" s="37">
        <v>517</v>
      </c>
      <c r="T12" s="37">
        <v>208</v>
      </c>
      <c r="U12" s="37">
        <v>20</v>
      </c>
      <c r="V12" s="37" t="s">
        <v>536</v>
      </c>
      <c r="W12" s="120">
        <v>2258</v>
      </c>
    </row>
    <row r="13" spans="1:24" s="115" customFormat="1" ht="12.75" customHeight="1" x14ac:dyDescent="0.2">
      <c r="A13" s="1"/>
      <c r="B13" s="36" t="s">
        <v>438</v>
      </c>
      <c r="C13" s="37">
        <v>9210</v>
      </c>
      <c r="D13" s="37">
        <v>2800</v>
      </c>
      <c r="E13" s="37">
        <v>2170</v>
      </c>
      <c r="F13" s="37">
        <v>630</v>
      </c>
      <c r="G13" s="37">
        <v>40</v>
      </c>
      <c r="H13" s="37" t="s">
        <v>536</v>
      </c>
      <c r="I13" s="120">
        <v>14860</v>
      </c>
      <c r="J13" s="43">
        <v>6.9</v>
      </c>
      <c r="K13" s="43">
        <v>5.8</v>
      </c>
      <c r="L13" s="43">
        <v>14.3</v>
      </c>
      <c r="M13" s="43">
        <v>11.8</v>
      </c>
      <c r="N13" s="43">
        <v>2.2000000000000002</v>
      </c>
      <c r="O13" s="43" t="s">
        <v>536</v>
      </c>
      <c r="P13" s="121">
        <v>41</v>
      </c>
      <c r="Q13" s="37">
        <v>1059</v>
      </c>
      <c r="R13" s="37">
        <v>598</v>
      </c>
      <c r="S13" s="37">
        <v>671</v>
      </c>
      <c r="T13" s="37">
        <v>318</v>
      </c>
      <c r="U13" s="37">
        <v>39</v>
      </c>
      <c r="V13" s="37" t="s">
        <v>536</v>
      </c>
      <c r="W13" s="120">
        <v>2689</v>
      </c>
    </row>
    <row r="14" spans="1:24" s="115" customFormat="1" ht="12.75" customHeight="1" x14ac:dyDescent="0.2">
      <c r="A14" s="1"/>
      <c r="B14" s="36" t="s">
        <v>439</v>
      </c>
      <c r="C14" s="37">
        <v>9860</v>
      </c>
      <c r="D14" s="37">
        <v>2960</v>
      </c>
      <c r="E14" s="37">
        <v>2280</v>
      </c>
      <c r="F14" s="37">
        <v>620</v>
      </c>
      <c r="G14" s="37">
        <v>60</v>
      </c>
      <c r="H14" s="37">
        <v>10</v>
      </c>
      <c r="I14" s="120">
        <v>15770</v>
      </c>
      <c r="J14" s="43">
        <v>7.3</v>
      </c>
      <c r="K14" s="43">
        <v>6</v>
      </c>
      <c r="L14" s="43">
        <v>15.1</v>
      </c>
      <c r="M14" s="43">
        <v>11.8</v>
      </c>
      <c r="N14" s="43">
        <v>2.7</v>
      </c>
      <c r="O14" s="43">
        <v>0.7</v>
      </c>
      <c r="P14" s="121">
        <v>43.7</v>
      </c>
      <c r="Q14" s="37">
        <v>1142</v>
      </c>
      <c r="R14" s="37">
        <v>633</v>
      </c>
      <c r="S14" s="37">
        <v>704</v>
      </c>
      <c r="T14" s="37">
        <v>306</v>
      </c>
      <c r="U14" s="37">
        <v>50</v>
      </c>
      <c r="V14" s="37">
        <v>14</v>
      </c>
      <c r="W14" s="120">
        <v>2850</v>
      </c>
    </row>
    <row r="15" spans="1:24" s="115" customFormat="1" ht="12.75" customHeight="1" x14ac:dyDescent="0.2">
      <c r="A15" s="1"/>
      <c r="B15" s="36" t="s">
        <v>440</v>
      </c>
      <c r="C15" s="37">
        <v>7790</v>
      </c>
      <c r="D15" s="37">
        <v>2050</v>
      </c>
      <c r="E15" s="37">
        <v>1570</v>
      </c>
      <c r="F15" s="37">
        <v>420</v>
      </c>
      <c r="G15" s="37">
        <v>40</v>
      </c>
      <c r="H15" s="37" t="s">
        <v>536</v>
      </c>
      <c r="I15" s="120">
        <v>11860</v>
      </c>
      <c r="J15" s="43">
        <v>6.3</v>
      </c>
      <c r="K15" s="43">
        <v>4.4000000000000004</v>
      </c>
      <c r="L15" s="43">
        <v>10.6</v>
      </c>
      <c r="M15" s="43">
        <v>7.7</v>
      </c>
      <c r="N15" s="43">
        <v>1.8</v>
      </c>
      <c r="O15" s="43" t="s">
        <v>536</v>
      </c>
      <c r="P15" s="121">
        <v>30.9</v>
      </c>
      <c r="Q15" s="37">
        <v>870</v>
      </c>
      <c r="R15" s="37">
        <v>438</v>
      </c>
      <c r="S15" s="37">
        <v>485</v>
      </c>
      <c r="T15" s="37">
        <v>210</v>
      </c>
      <c r="U15" s="37">
        <v>34</v>
      </c>
      <c r="V15" s="37" t="s">
        <v>536</v>
      </c>
      <c r="W15" s="120">
        <v>2039</v>
      </c>
    </row>
    <row r="16" spans="1:24" s="115" customFormat="1" ht="25.5" customHeight="1" x14ac:dyDescent="0.2">
      <c r="A16" s="1"/>
      <c r="B16" s="36" t="s">
        <v>441</v>
      </c>
      <c r="C16" s="37">
        <v>8350</v>
      </c>
      <c r="D16" s="37">
        <v>2440</v>
      </c>
      <c r="E16" s="37">
        <v>1950</v>
      </c>
      <c r="F16" s="37">
        <v>460</v>
      </c>
      <c r="G16" s="37">
        <v>30</v>
      </c>
      <c r="H16" s="37">
        <v>10</v>
      </c>
      <c r="I16" s="120">
        <v>13250</v>
      </c>
      <c r="J16" s="43">
        <v>6.7</v>
      </c>
      <c r="K16" s="43">
        <v>5.0999999999999996</v>
      </c>
      <c r="L16" s="43">
        <v>12.6</v>
      </c>
      <c r="M16" s="43">
        <v>8.6</v>
      </c>
      <c r="N16" s="43">
        <v>1.7</v>
      </c>
      <c r="O16" s="43" t="s">
        <v>536</v>
      </c>
      <c r="P16" s="121">
        <v>34.799999999999997</v>
      </c>
      <c r="Q16" s="37">
        <v>959</v>
      </c>
      <c r="R16" s="37">
        <v>521</v>
      </c>
      <c r="S16" s="37">
        <v>600</v>
      </c>
      <c r="T16" s="37">
        <v>231</v>
      </c>
      <c r="U16" s="37">
        <v>33</v>
      </c>
      <c r="V16" s="37">
        <v>43</v>
      </c>
      <c r="W16" s="120">
        <v>2386</v>
      </c>
    </row>
    <row r="17" spans="1:23" s="115" customFormat="1" ht="12.75" customHeight="1" x14ac:dyDescent="0.2">
      <c r="A17" s="1"/>
      <c r="B17" s="36" t="s">
        <v>442</v>
      </c>
      <c r="C17" s="37">
        <v>9170</v>
      </c>
      <c r="D17" s="37">
        <v>2900</v>
      </c>
      <c r="E17" s="37">
        <v>2190</v>
      </c>
      <c r="F17" s="37">
        <v>630</v>
      </c>
      <c r="G17" s="37">
        <v>50</v>
      </c>
      <c r="H17" s="37" t="s">
        <v>536</v>
      </c>
      <c r="I17" s="120">
        <v>14930</v>
      </c>
      <c r="J17" s="43">
        <v>7.3</v>
      </c>
      <c r="K17" s="43">
        <v>6.3</v>
      </c>
      <c r="L17" s="43">
        <v>14.6</v>
      </c>
      <c r="M17" s="43">
        <v>12.4</v>
      </c>
      <c r="N17" s="43">
        <v>2.6</v>
      </c>
      <c r="O17" s="43" t="s">
        <v>536</v>
      </c>
      <c r="P17" s="121">
        <v>43.5</v>
      </c>
      <c r="Q17" s="37">
        <v>1072</v>
      </c>
      <c r="R17" s="37">
        <v>616</v>
      </c>
      <c r="S17" s="37">
        <v>677</v>
      </c>
      <c r="T17" s="37">
        <v>317</v>
      </c>
      <c r="U17" s="37">
        <v>46</v>
      </c>
      <c r="V17" s="37" t="s">
        <v>536</v>
      </c>
      <c r="W17" s="120">
        <v>2731</v>
      </c>
    </row>
    <row r="18" spans="1:23" s="115" customFormat="1" ht="12.75" customHeight="1" x14ac:dyDescent="0.2">
      <c r="A18" s="1"/>
      <c r="B18" s="36" t="s">
        <v>443</v>
      </c>
      <c r="C18" s="37">
        <v>9080</v>
      </c>
      <c r="D18" s="37">
        <v>2990</v>
      </c>
      <c r="E18" s="37">
        <v>2430</v>
      </c>
      <c r="F18" s="37">
        <v>640</v>
      </c>
      <c r="G18" s="37">
        <v>50</v>
      </c>
      <c r="H18" s="37" t="s">
        <v>536</v>
      </c>
      <c r="I18" s="120">
        <v>15190</v>
      </c>
      <c r="J18" s="43">
        <v>7.2</v>
      </c>
      <c r="K18" s="43">
        <v>6.5</v>
      </c>
      <c r="L18" s="43">
        <v>15.9</v>
      </c>
      <c r="M18" s="43">
        <v>12.4</v>
      </c>
      <c r="N18" s="43">
        <v>2.7</v>
      </c>
      <c r="O18" s="43" t="s">
        <v>536</v>
      </c>
      <c r="P18" s="121">
        <v>45.1</v>
      </c>
      <c r="Q18" s="37">
        <v>1054</v>
      </c>
      <c r="R18" s="37">
        <v>638</v>
      </c>
      <c r="S18" s="37">
        <v>749</v>
      </c>
      <c r="T18" s="37">
        <v>322</v>
      </c>
      <c r="U18" s="37">
        <v>48</v>
      </c>
      <c r="V18" s="37" t="s">
        <v>536</v>
      </c>
      <c r="W18" s="120">
        <v>2819</v>
      </c>
    </row>
    <row r="19" spans="1:23" s="115" customFormat="1" ht="12.75" customHeight="1" x14ac:dyDescent="0.2">
      <c r="A19" s="1"/>
      <c r="B19" s="36" t="s">
        <v>444</v>
      </c>
      <c r="C19" s="37">
        <v>7450</v>
      </c>
      <c r="D19" s="37">
        <v>2170</v>
      </c>
      <c r="E19" s="37">
        <v>1720</v>
      </c>
      <c r="F19" s="37">
        <v>520</v>
      </c>
      <c r="G19" s="37">
        <v>50</v>
      </c>
      <c r="H19" s="37">
        <v>10</v>
      </c>
      <c r="I19" s="120">
        <v>11920</v>
      </c>
      <c r="J19" s="43">
        <v>6.5</v>
      </c>
      <c r="K19" s="43">
        <v>5</v>
      </c>
      <c r="L19" s="43">
        <v>11.6</v>
      </c>
      <c r="M19" s="43">
        <v>10.4</v>
      </c>
      <c r="N19" s="43">
        <v>2.5</v>
      </c>
      <c r="O19" s="43">
        <v>0.4</v>
      </c>
      <c r="P19" s="121">
        <v>36.4</v>
      </c>
      <c r="Q19" s="37">
        <v>840</v>
      </c>
      <c r="R19" s="37">
        <v>464</v>
      </c>
      <c r="S19" s="37">
        <v>531</v>
      </c>
      <c r="T19" s="37">
        <v>263</v>
      </c>
      <c r="U19" s="37">
        <v>45</v>
      </c>
      <c r="V19" s="37">
        <v>12</v>
      </c>
      <c r="W19" s="120">
        <v>2154</v>
      </c>
    </row>
    <row r="20" spans="1:23" s="115" customFormat="1" ht="25.5" customHeight="1" x14ac:dyDescent="0.2">
      <c r="A20" s="1"/>
      <c r="B20" s="36" t="s">
        <v>537</v>
      </c>
      <c r="C20" s="37">
        <v>4020</v>
      </c>
      <c r="D20" s="37">
        <v>1210</v>
      </c>
      <c r="E20" s="37">
        <v>790</v>
      </c>
      <c r="F20" s="37">
        <v>230</v>
      </c>
      <c r="G20" s="37">
        <v>30</v>
      </c>
      <c r="H20" s="37" t="s">
        <v>536</v>
      </c>
      <c r="I20" s="120">
        <v>6280</v>
      </c>
      <c r="J20" s="43">
        <v>3.1</v>
      </c>
      <c r="K20" s="43">
        <v>2.6</v>
      </c>
      <c r="L20" s="43">
        <v>5.2</v>
      </c>
      <c r="M20" s="43">
        <v>4.3</v>
      </c>
      <c r="N20" s="43">
        <v>1.7</v>
      </c>
      <c r="O20" s="43" t="s">
        <v>536</v>
      </c>
      <c r="P20" s="121">
        <v>17.3</v>
      </c>
      <c r="Q20" s="37">
        <v>445</v>
      </c>
      <c r="R20" s="37">
        <v>258</v>
      </c>
      <c r="S20" s="37">
        <v>242</v>
      </c>
      <c r="T20" s="37">
        <v>114</v>
      </c>
      <c r="U20" s="37">
        <v>26</v>
      </c>
      <c r="V20" s="37" t="s">
        <v>536</v>
      </c>
      <c r="W20" s="120">
        <v>1091</v>
      </c>
    </row>
    <row r="21" spans="1:23" s="115" customFormat="1" ht="12.75" customHeight="1" x14ac:dyDescent="0.2">
      <c r="A21" s="1"/>
      <c r="B21" s="36" t="s">
        <v>538</v>
      </c>
      <c r="C21" s="37">
        <v>5780</v>
      </c>
      <c r="D21" s="37">
        <v>1970</v>
      </c>
      <c r="E21" s="37">
        <v>1680</v>
      </c>
      <c r="F21" s="37">
        <v>490</v>
      </c>
      <c r="G21" s="37">
        <v>50</v>
      </c>
      <c r="H21" s="37" t="s">
        <v>536</v>
      </c>
      <c r="I21" s="120">
        <v>9970</v>
      </c>
      <c r="J21" s="43">
        <v>5.2</v>
      </c>
      <c r="K21" s="43">
        <v>2.7</v>
      </c>
      <c r="L21" s="43">
        <v>8.5</v>
      </c>
      <c r="M21" s="43">
        <v>9.3000000000000007</v>
      </c>
      <c r="N21" s="43">
        <v>2.6</v>
      </c>
      <c r="O21" s="43" t="s">
        <v>536</v>
      </c>
      <c r="P21" s="121">
        <v>28.5</v>
      </c>
      <c r="Q21" s="37">
        <v>671</v>
      </c>
      <c r="R21" s="37">
        <v>422</v>
      </c>
      <c r="S21" s="37">
        <v>520</v>
      </c>
      <c r="T21" s="37">
        <v>254</v>
      </c>
      <c r="U21" s="37">
        <v>44</v>
      </c>
      <c r="V21" s="37" t="s">
        <v>536</v>
      </c>
      <c r="W21" s="120">
        <v>1921</v>
      </c>
    </row>
    <row r="22" spans="1:23" s="115" customFormat="1" ht="12.75" customHeight="1" x14ac:dyDescent="0.2">
      <c r="A22" s="1"/>
      <c r="B22" s="36" t="s">
        <v>539</v>
      </c>
      <c r="C22" s="37">
        <v>8870</v>
      </c>
      <c r="D22" s="37">
        <v>3530</v>
      </c>
      <c r="E22" s="37">
        <v>3280</v>
      </c>
      <c r="F22" s="37">
        <v>1020</v>
      </c>
      <c r="G22" s="37">
        <v>110</v>
      </c>
      <c r="H22" s="37">
        <v>10</v>
      </c>
      <c r="I22" s="120">
        <v>16800</v>
      </c>
      <c r="J22" s="43">
        <v>8.1</v>
      </c>
      <c r="K22" s="43">
        <v>4.0999999999999996</v>
      </c>
      <c r="L22" s="43">
        <v>16.100000000000001</v>
      </c>
      <c r="M22" s="43">
        <v>18.899999999999999</v>
      </c>
      <c r="N22" s="43">
        <v>5.8</v>
      </c>
      <c r="O22" s="43">
        <v>0.8</v>
      </c>
      <c r="P22" s="121">
        <v>53.8</v>
      </c>
      <c r="Q22" s="37">
        <v>1046</v>
      </c>
      <c r="R22" s="37">
        <v>759</v>
      </c>
      <c r="S22" s="37">
        <v>1020</v>
      </c>
      <c r="T22" s="37">
        <v>518</v>
      </c>
      <c r="U22" s="37">
        <v>99</v>
      </c>
      <c r="V22" s="37">
        <v>23</v>
      </c>
      <c r="W22" s="120">
        <v>3466</v>
      </c>
    </row>
    <row r="23" spans="1:23" s="115" customFormat="1" ht="12.75" customHeight="1" x14ac:dyDescent="0.2">
      <c r="A23" s="1"/>
      <c r="B23" s="36" t="s">
        <v>540</v>
      </c>
      <c r="C23" s="37">
        <v>7750</v>
      </c>
      <c r="D23" s="37">
        <v>3040</v>
      </c>
      <c r="E23" s="37">
        <v>3080</v>
      </c>
      <c r="F23" s="37">
        <v>1110</v>
      </c>
      <c r="G23" s="37">
        <v>120</v>
      </c>
      <c r="H23" s="37">
        <v>10</v>
      </c>
      <c r="I23" s="120">
        <v>15100</v>
      </c>
      <c r="J23" s="43">
        <v>9.9</v>
      </c>
      <c r="K23" s="43">
        <v>5</v>
      </c>
      <c r="L23" s="43">
        <v>15.8</v>
      </c>
      <c r="M23" s="43">
        <v>22</v>
      </c>
      <c r="N23" s="43">
        <v>5.9</v>
      </c>
      <c r="O23" s="43">
        <v>0.5</v>
      </c>
      <c r="P23" s="121">
        <v>59</v>
      </c>
      <c r="Q23" s="37">
        <v>909</v>
      </c>
      <c r="R23" s="37">
        <v>655</v>
      </c>
      <c r="S23" s="37">
        <v>961</v>
      </c>
      <c r="T23" s="37">
        <v>569</v>
      </c>
      <c r="U23" s="37">
        <v>107</v>
      </c>
      <c r="V23" s="37">
        <v>44</v>
      </c>
      <c r="W23" s="120">
        <v>3245</v>
      </c>
    </row>
    <row r="24" spans="1:23" s="115" customFormat="1" ht="26.45" customHeight="1" x14ac:dyDescent="0.2">
      <c r="A24" s="7" t="s">
        <v>449</v>
      </c>
      <c r="B24" s="7"/>
      <c r="C24" s="116"/>
      <c r="D24" s="116"/>
      <c r="E24" s="116"/>
      <c r="F24" s="116"/>
      <c r="G24" s="116"/>
      <c r="H24" s="116"/>
      <c r="I24" s="117"/>
      <c r="J24" s="118"/>
      <c r="K24" s="118"/>
      <c r="L24" s="118"/>
      <c r="M24" s="118"/>
      <c r="N24" s="118"/>
      <c r="O24" s="118"/>
      <c r="P24" s="119"/>
      <c r="Q24" s="116"/>
      <c r="R24" s="116"/>
      <c r="S24" s="116"/>
      <c r="T24" s="116"/>
      <c r="U24" s="116"/>
      <c r="V24" s="116"/>
      <c r="W24" s="117"/>
    </row>
    <row r="25" spans="1:23" s="115" customFormat="1" x14ac:dyDescent="0.2">
      <c r="A25" s="1"/>
      <c r="B25" s="91" t="s">
        <v>450</v>
      </c>
      <c r="C25" s="37">
        <v>2690</v>
      </c>
      <c r="D25" s="37">
        <v>660</v>
      </c>
      <c r="E25" s="37">
        <v>440</v>
      </c>
      <c r="F25" s="37">
        <v>100</v>
      </c>
      <c r="G25" s="37" t="s">
        <v>536</v>
      </c>
      <c r="H25" s="37" t="s">
        <v>536</v>
      </c>
      <c r="I25" s="120">
        <v>3900</v>
      </c>
      <c r="J25" s="43">
        <v>2.2999999999999998</v>
      </c>
      <c r="K25" s="43">
        <v>1.4</v>
      </c>
      <c r="L25" s="43">
        <v>3</v>
      </c>
      <c r="M25" s="43">
        <v>1.9</v>
      </c>
      <c r="N25" s="43" t="s">
        <v>536</v>
      </c>
      <c r="O25" s="43" t="s">
        <v>536</v>
      </c>
      <c r="P25" s="121">
        <v>8.8000000000000007</v>
      </c>
      <c r="Q25" s="37">
        <v>307</v>
      </c>
      <c r="R25" s="37">
        <v>139</v>
      </c>
      <c r="S25" s="37">
        <v>137</v>
      </c>
      <c r="T25" s="37">
        <v>51</v>
      </c>
      <c r="U25" s="37" t="s">
        <v>536</v>
      </c>
      <c r="V25" s="37" t="s">
        <v>536</v>
      </c>
      <c r="W25" s="120">
        <v>639</v>
      </c>
    </row>
    <row r="26" spans="1:23" x14ac:dyDescent="0.2">
      <c r="A26" s="1"/>
      <c r="B26" s="91" t="s">
        <v>451</v>
      </c>
      <c r="C26" s="37">
        <v>2970</v>
      </c>
      <c r="D26" s="37">
        <v>710</v>
      </c>
      <c r="E26" s="37">
        <v>540</v>
      </c>
      <c r="F26" s="37">
        <v>130</v>
      </c>
      <c r="G26" s="37">
        <v>10</v>
      </c>
      <c r="H26" s="37" t="s">
        <v>536</v>
      </c>
      <c r="I26" s="120">
        <v>4360</v>
      </c>
      <c r="J26" s="43">
        <v>2.2999999999999998</v>
      </c>
      <c r="K26" s="43">
        <v>1.5</v>
      </c>
      <c r="L26" s="43">
        <v>3.5</v>
      </c>
      <c r="M26" s="43">
        <v>2.4</v>
      </c>
      <c r="N26" s="43">
        <v>0.3</v>
      </c>
      <c r="O26" s="43" t="s">
        <v>536</v>
      </c>
      <c r="P26" s="121">
        <v>9.9</v>
      </c>
      <c r="Q26" s="37">
        <v>335</v>
      </c>
      <c r="R26" s="37">
        <v>150</v>
      </c>
      <c r="S26" s="37">
        <v>165</v>
      </c>
      <c r="T26" s="37">
        <v>63</v>
      </c>
      <c r="U26" s="37">
        <v>8</v>
      </c>
      <c r="V26" s="37" t="s">
        <v>536</v>
      </c>
      <c r="W26" s="120">
        <v>722</v>
      </c>
    </row>
    <row r="27" spans="1:23" x14ac:dyDescent="0.2">
      <c r="A27" s="1"/>
      <c r="B27" s="91" t="s">
        <v>452</v>
      </c>
      <c r="C27" s="37">
        <v>3090</v>
      </c>
      <c r="D27" s="37">
        <v>1000</v>
      </c>
      <c r="E27" s="37">
        <v>690</v>
      </c>
      <c r="F27" s="37">
        <v>190</v>
      </c>
      <c r="G27" s="37">
        <v>10</v>
      </c>
      <c r="H27" s="37" t="s">
        <v>536</v>
      </c>
      <c r="I27" s="120">
        <v>4990</v>
      </c>
      <c r="J27" s="43">
        <v>2.4</v>
      </c>
      <c r="K27" s="43">
        <v>2</v>
      </c>
      <c r="L27" s="43">
        <v>4.4000000000000004</v>
      </c>
      <c r="M27" s="43">
        <v>3.3</v>
      </c>
      <c r="N27" s="43">
        <v>0.3</v>
      </c>
      <c r="O27" s="43" t="s">
        <v>536</v>
      </c>
      <c r="P27" s="121">
        <v>12.7</v>
      </c>
      <c r="Q27" s="37">
        <v>353</v>
      </c>
      <c r="R27" s="37">
        <v>214</v>
      </c>
      <c r="S27" s="37">
        <v>214</v>
      </c>
      <c r="T27" s="37">
        <v>94</v>
      </c>
      <c r="U27" s="37">
        <v>8</v>
      </c>
      <c r="V27" s="37" t="s">
        <v>536</v>
      </c>
      <c r="W27" s="120">
        <v>898</v>
      </c>
    </row>
    <row r="28" spans="1:23" x14ac:dyDescent="0.2">
      <c r="A28" s="1"/>
      <c r="B28" s="91" t="s">
        <v>453</v>
      </c>
      <c r="C28" s="37">
        <v>3080</v>
      </c>
      <c r="D28" s="37">
        <v>880</v>
      </c>
      <c r="E28" s="37">
        <v>710</v>
      </c>
      <c r="F28" s="37">
        <v>180</v>
      </c>
      <c r="G28" s="37">
        <v>10</v>
      </c>
      <c r="H28" s="37" t="s">
        <v>536</v>
      </c>
      <c r="I28" s="120">
        <v>4860</v>
      </c>
      <c r="J28" s="43">
        <v>2.4</v>
      </c>
      <c r="K28" s="43">
        <v>1.9</v>
      </c>
      <c r="L28" s="43">
        <v>4.7</v>
      </c>
      <c r="M28" s="43">
        <v>3.4</v>
      </c>
      <c r="N28" s="43">
        <v>0.6</v>
      </c>
      <c r="O28" s="43" t="s">
        <v>536</v>
      </c>
      <c r="P28" s="121">
        <v>13</v>
      </c>
      <c r="Q28" s="37">
        <v>353</v>
      </c>
      <c r="R28" s="37">
        <v>187</v>
      </c>
      <c r="S28" s="37">
        <v>219</v>
      </c>
      <c r="T28" s="37">
        <v>91</v>
      </c>
      <c r="U28" s="37">
        <v>12</v>
      </c>
      <c r="V28" s="37" t="s">
        <v>536</v>
      </c>
      <c r="W28" s="120">
        <v>863</v>
      </c>
    </row>
    <row r="29" spans="1:23" s="115" customFormat="1" x14ac:dyDescent="0.2">
      <c r="A29" s="1"/>
      <c r="B29" s="91" t="s">
        <v>454</v>
      </c>
      <c r="C29" s="37">
        <v>3380</v>
      </c>
      <c r="D29" s="37">
        <v>1040</v>
      </c>
      <c r="E29" s="37">
        <v>780</v>
      </c>
      <c r="F29" s="37">
        <v>250</v>
      </c>
      <c r="G29" s="37">
        <v>10</v>
      </c>
      <c r="H29" s="37" t="s">
        <v>536</v>
      </c>
      <c r="I29" s="120">
        <v>5460</v>
      </c>
      <c r="J29" s="43">
        <v>2.5</v>
      </c>
      <c r="K29" s="43">
        <v>2.1</v>
      </c>
      <c r="L29" s="43">
        <v>5.0999999999999996</v>
      </c>
      <c r="M29" s="43">
        <v>4.7</v>
      </c>
      <c r="N29" s="43">
        <v>0.5</v>
      </c>
      <c r="O29" s="43" t="s">
        <v>536</v>
      </c>
      <c r="P29" s="121">
        <v>14.8</v>
      </c>
      <c r="Q29" s="37">
        <v>393</v>
      </c>
      <c r="R29" s="37">
        <v>221</v>
      </c>
      <c r="S29" s="37">
        <v>243</v>
      </c>
      <c r="T29" s="37">
        <v>124</v>
      </c>
      <c r="U29" s="37">
        <v>10</v>
      </c>
      <c r="V29" s="37" t="s">
        <v>536</v>
      </c>
      <c r="W29" s="120">
        <v>992</v>
      </c>
    </row>
    <row r="30" spans="1:23" x14ac:dyDescent="0.2">
      <c r="A30" s="1"/>
      <c r="B30" s="91" t="s">
        <v>455</v>
      </c>
      <c r="C30" s="37">
        <v>2750</v>
      </c>
      <c r="D30" s="37">
        <v>890</v>
      </c>
      <c r="E30" s="37">
        <v>680</v>
      </c>
      <c r="F30" s="37">
        <v>200</v>
      </c>
      <c r="G30" s="37">
        <v>20</v>
      </c>
      <c r="H30" s="37" t="s">
        <v>536</v>
      </c>
      <c r="I30" s="120">
        <v>4540</v>
      </c>
      <c r="J30" s="43">
        <v>2</v>
      </c>
      <c r="K30" s="43">
        <v>1.9</v>
      </c>
      <c r="L30" s="43">
        <v>4.5</v>
      </c>
      <c r="M30" s="43">
        <v>3.7</v>
      </c>
      <c r="N30" s="43">
        <v>1.1000000000000001</v>
      </c>
      <c r="O30" s="43" t="s">
        <v>536</v>
      </c>
      <c r="P30" s="121">
        <v>13.1</v>
      </c>
      <c r="Q30" s="37">
        <v>314</v>
      </c>
      <c r="R30" s="37">
        <v>190</v>
      </c>
      <c r="S30" s="37">
        <v>210</v>
      </c>
      <c r="T30" s="37">
        <v>103</v>
      </c>
      <c r="U30" s="37">
        <v>18</v>
      </c>
      <c r="V30" s="37" t="s">
        <v>536</v>
      </c>
      <c r="W30" s="120">
        <v>834</v>
      </c>
    </row>
    <row r="31" spans="1:23" s="1" customFormat="1" x14ac:dyDescent="0.2">
      <c r="B31" s="91" t="s">
        <v>456</v>
      </c>
      <c r="C31" s="37">
        <v>3180</v>
      </c>
      <c r="D31" s="37">
        <v>950</v>
      </c>
      <c r="E31" s="37">
        <v>700</v>
      </c>
      <c r="F31" s="37">
        <v>200</v>
      </c>
      <c r="G31" s="37">
        <v>20</v>
      </c>
      <c r="H31" s="37" t="s">
        <v>536</v>
      </c>
      <c r="I31" s="120">
        <v>5050</v>
      </c>
      <c r="J31" s="43">
        <v>2.5</v>
      </c>
      <c r="K31" s="43">
        <v>2.1</v>
      </c>
      <c r="L31" s="43">
        <v>4.7</v>
      </c>
      <c r="M31" s="43">
        <v>4</v>
      </c>
      <c r="N31" s="43">
        <v>0.8</v>
      </c>
      <c r="O31" s="43" t="s">
        <v>536</v>
      </c>
      <c r="P31" s="121">
        <v>14.2</v>
      </c>
      <c r="Q31" s="37">
        <v>366</v>
      </c>
      <c r="R31" s="37">
        <v>204</v>
      </c>
      <c r="S31" s="37">
        <v>216</v>
      </c>
      <c r="T31" s="37">
        <v>102</v>
      </c>
      <c r="U31" s="37">
        <v>15</v>
      </c>
      <c r="V31" s="37" t="s">
        <v>536</v>
      </c>
      <c r="W31" s="120">
        <v>908</v>
      </c>
    </row>
    <row r="32" spans="1:23" s="1" customFormat="1" x14ac:dyDescent="0.2">
      <c r="B32" s="91" t="s">
        <v>457</v>
      </c>
      <c r="C32" s="37">
        <v>3640</v>
      </c>
      <c r="D32" s="37">
        <v>1040</v>
      </c>
      <c r="E32" s="37">
        <v>860</v>
      </c>
      <c r="F32" s="37">
        <v>220</v>
      </c>
      <c r="G32" s="37">
        <v>30</v>
      </c>
      <c r="H32" s="37" t="s">
        <v>536</v>
      </c>
      <c r="I32" s="120">
        <v>5790</v>
      </c>
      <c r="J32" s="43">
        <v>2.7</v>
      </c>
      <c r="K32" s="43">
        <v>2</v>
      </c>
      <c r="L32" s="43">
        <v>5.7</v>
      </c>
      <c r="M32" s="43">
        <v>4.4000000000000004</v>
      </c>
      <c r="N32" s="43">
        <v>1.4</v>
      </c>
      <c r="O32" s="43" t="s">
        <v>536</v>
      </c>
      <c r="P32" s="121">
        <v>16.399999999999999</v>
      </c>
      <c r="Q32" s="37">
        <v>423</v>
      </c>
      <c r="R32" s="37">
        <v>222</v>
      </c>
      <c r="S32" s="37">
        <v>265</v>
      </c>
      <c r="T32" s="37">
        <v>111</v>
      </c>
      <c r="U32" s="37">
        <v>26</v>
      </c>
      <c r="V32" s="37" t="s">
        <v>536</v>
      </c>
      <c r="W32" s="120">
        <v>1051</v>
      </c>
    </row>
    <row r="33" spans="2:23" s="1" customFormat="1" x14ac:dyDescent="0.2">
      <c r="B33" s="91" t="s">
        <v>458</v>
      </c>
      <c r="C33" s="37">
        <v>3040</v>
      </c>
      <c r="D33" s="37">
        <v>970</v>
      </c>
      <c r="E33" s="37">
        <v>720</v>
      </c>
      <c r="F33" s="37">
        <v>200</v>
      </c>
      <c r="G33" s="37">
        <v>10</v>
      </c>
      <c r="H33" s="37" t="s">
        <v>536</v>
      </c>
      <c r="I33" s="120">
        <v>4930</v>
      </c>
      <c r="J33" s="43">
        <v>2.2000000000000002</v>
      </c>
      <c r="K33" s="43">
        <v>1.9</v>
      </c>
      <c r="L33" s="43">
        <v>4.7</v>
      </c>
      <c r="M33" s="43">
        <v>3.5</v>
      </c>
      <c r="N33" s="43">
        <v>0.5</v>
      </c>
      <c r="O33" s="43" t="s">
        <v>536</v>
      </c>
      <c r="P33" s="121">
        <v>13</v>
      </c>
      <c r="Q33" s="37">
        <v>354</v>
      </c>
      <c r="R33" s="37">
        <v>207</v>
      </c>
      <c r="S33" s="37">
        <v>222</v>
      </c>
      <c r="T33" s="37">
        <v>94</v>
      </c>
      <c r="U33" s="37">
        <v>10</v>
      </c>
      <c r="V33" s="37" t="s">
        <v>536</v>
      </c>
      <c r="W33" s="120">
        <v>891</v>
      </c>
    </row>
    <row r="34" spans="2:23" s="1" customFormat="1" x14ac:dyDescent="0.2">
      <c r="B34" s="91" t="s">
        <v>459</v>
      </c>
      <c r="C34" s="37">
        <v>2350</v>
      </c>
      <c r="D34" s="37">
        <v>610</v>
      </c>
      <c r="E34" s="37">
        <v>470</v>
      </c>
      <c r="F34" s="37">
        <v>130</v>
      </c>
      <c r="G34" s="37">
        <v>20</v>
      </c>
      <c r="H34" s="37" t="s">
        <v>536</v>
      </c>
      <c r="I34" s="120">
        <v>3590</v>
      </c>
      <c r="J34" s="43">
        <v>2</v>
      </c>
      <c r="K34" s="43">
        <v>1.4</v>
      </c>
      <c r="L34" s="43">
        <v>3.2</v>
      </c>
      <c r="M34" s="43">
        <v>2.5</v>
      </c>
      <c r="N34" s="43">
        <v>1</v>
      </c>
      <c r="O34" s="43" t="s">
        <v>536</v>
      </c>
      <c r="P34" s="121">
        <v>10</v>
      </c>
      <c r="Q34" s="37">
        <v>264</v>
      </c>
      <c r="R34" s="37">
        <v>130</v>
      </c>
      <c r="S34" s="37">
        <v>146</v>
      </c>
      <c r="T34" s="37">
        <v>66</v>
      </c>
      <c r="U34" s="37">
        <v>17</v>
      </c>
      <c r="V34" s="37" t="s">
        <v>536</v>
      </c>
      <c r="W34" s="120">
        <v>625</v>
      </c>
    </row>
    <row r="35" spans="2:23" s="1" customFormat="1" x14ac:dyDescent="0.2">
      <c r="B35" s="91" t="s">
        <v>460</v>
      </c>
      <c r="C35" s="37">
        <v>2570</v>
      </c>
      <c r="D35" s="37">
        <v>660</v>
      </c>
      <c r="E35" s="37">
        <v>500</v>
      </c>
      <c r="F35" s="37">
        <v>130</v>
      </c>
      <c r="G35" s="37">
        <v>10</v>
      </c>
      <c r="H35" s="37" t="s">
        <v>536</v>
      </c>
      <c r="I35" s="120">
        <v>3870</v>
      </c>
      <c r="J35" s="43">
        <v>2.1</v>
      </c>
      <c r="K35" s="43">
        <v>1.5</v>
      </c>
      <c r="L35" s="43">
        <v>3.2</v>
      </c>
      <c r="M35" s="43">
        <v>2.4</v>
      </c>
      <c r="N35" s="43">
        <v>0.4</v>
      </c>
      <c r="O35" s="43" t="s">
        <v>536</v>
      </c>
      <c r="P35" s="121">
        <v>9.6999999999999993</v>
      </c>
      <c r="Q35" s="37">
        <v>289</v>
      </c>
      <c r="R35" s="37">
        <v>142</v>
      </c>
      <c r="S35" s="37">
        <v>152</v>
      </c>
      <c r="T35" s="37">
        <v>67</v>
      </c>
      <c r="U35" s="37">
        <v>9</v>
      </c>
      <c r="V35" s="37" t="s">
        <v>536</v>
      </c>
      <c r="W35" s="120">
        <v>659</v>
      </c>
    </row>
    <row r="36" spans="2:23" s="1" customFormat="1" x14ac:dyDescent="0.2">
      <c r="B36" s="91" t="s">
        <v>461</v>
      </c>
      <c r="C36" s="37">
        <v>2870</v>
      </c>
      <c r="D36" s="37">
        <v>780</v>
      </c>
      <c r="E36" s="37">
        <v>600</v>
      </c>
      <c r="F36" s="37">
        <v>160</v>
      </c>
      <c r="G36" s="37">
        <v>10</v>
      </c>
      <c r="H36" s="37" t="s">
        <v>536</v>
      </c>
      <c r="I36" s="120">
        <v>4410</v>
      </c>
      <c r="J36" s="43">
        <v>2.2000000000000002</v>
      </c>
      <c r="K36" s="43">
        <v>1.6</v>
      </c>
      <c r="L36" s="43">
        <v>4.3</v>
      </c>
      <c r="M36" s="43">
        <v>2.7</v>
      </c>
      <c r="N36" s="43">
        <v>0.4</v>
      </c>
      <c r="O36" s="43" t="s">
        <v>536</v>
      </c>
      <c r="P36" s="121">
        <v>11.2</v>
      </c>
      <c r="Q36" s="37">
        <v>317</v>
      </c>
      <c r="R36" s="37">
        <v>166</v>
      </c>
      <c r="S36" s="37">
        <v>187</v>
      </c>
      <c r="T36" s="37">
        <v>77</v>
      </c>
      <c r="U36" s="37">
        <v>7</v>
      </c>
      <c r="V36" s="37" t="s">
        <v>536</v>
      </c>
      <c r="W36" s="120">
        <v>755</v>
      </c>
    </row>
    <row r="37" spans="2:23" s="1" customFormat="1" ht="26.45" customHeight="1" x14ac:dyDescent="0.2">
      <c r="B37" s="91" t="s">
        <v>462</v>
      </c>
      <c r="C37" s="37">
        <v>2580</v>
      </c>
      <c r="D37" s="37">
        <v>720</v>
      </c>
      <c r="E37" s="37">
        <v>560</v>
      </c>
      <c r="F37" s="37">
        <v>150</v>
      </c>
      <c r="G37" s="37">
        <v>10</v>
      </c>
      <c r="H37" s="37">
        <v>10</v>
      </c>
      <c r="I37" s="120">
        <v>4020</v>
      </c>
      <c r="J37" s="43">
        <v>2.1</v>
      </c>
      <c r="K37" s="43">
        <v>1.4</v>
      </c>
      <c r="L37" s="43">
        <v>3.5</v>
      </c>
      <c r="M37" s="43">
        <v>2.7</v>
      </c>
      <c r="N37" s="43">
        <v>0.2</v>
      </c>
      <c r="O37" s="43" t="s">
        <v>536</v>
      </c>
      <c r="P37" s="121">
        <v>10.199999999999999</v>
      </c>
      <c r="Q37" s="37">
        <v>294</v>
      </c>
      <c r="R37" s="37">
        <v>152</v>
      </c>
      <c r="S37" s="37">
        <v>171</v>
      </c>
      <c r="T37" s="37">
        <v>75</v>
      </c>
      <c r="U37" s="37">
        <v>7</v>
      </c>
      <c r="V37" s="37">
        <v>41</v>
      </c>
      <c r="W37" s="120">
        <v>739</v>
      </c>
    </row>
    <row r="38" spans="2:23" s="1" customFormat="1" x14ac:dyDescent="0.2">
      <c r="B38" s="91" t="s">
        <v>463</v>
      </c>
      <c r="C38" s="37">
        <v>2950</v>
      </c>
      <c r="D38" s="37">
        <v>820</v>
      </c>
      <c r="E38" s="37">
        <v>640</v>
      </c>
      <c r="F38" s="37">
        <v>140</v>
      </c>
      <c r="G38" s="37">
        <v>20</v>
      </c>
      <c r="H38" s="37" t="s">
        <v>536</v>
      </c>
      <c r="I38" s="120">
        <v>4560</v>
      </c>
      <c r="J38" s="43">
        <v>2.4</v>
      </c>
      <c r="K38" s="43">
        <v>1.7</v>
      </c>
      <c r="L38" s="43">
        <v>4.2</v>
      </c>
      <c r="M38" s="43">
        <v>2.7</v>
      </c>
      <c r="N38" s="43">
        <v>0.9</v>
      </c>
      <c r="O38" s="43" t="s">
        <v>536</v>
      </c>
      <c r="P38" s="121">
        <v>11.8</v>
      </c>
      <c r="Q38" s="37">
        <v>336</v>
      </c>
      <c r="R38" s="37">
        <v>174</v>
      </c>
      <c r="S38" s="37">
        <v>197</v>
      </c>
      <c r="T38" s="37">
        <v>71</v>
      </c>
      <c r="U38" s="37">
        <v>16</v>
      </c>
      <c r="V38" s="37" t="s">
        <v>536</v>
      </c>
      <c r="W38" s="120">
        <v>796</v>
      </c>
    </row>
    <row r="39" spans="2:23" s="1" customFormat="1" x14ac:dyDescent="0.2">
      <c r="B39" s="91" t="s">
        <v>464</v>
      </c>
      <c r="C39" s="37">
        <v>2820</v>
      </c>
      <c r="D39" s="37">
        <v>910</v>
      </c>
      <c r="E39" s="37">
        <v>760</v>
      </c>
      <c r="F39" s="37">
        <v>170</v>
      </c>
      <c r="G39" s="37">
        <v>10</v>
      </c>
      <c r="H39" s="37" t="s">
        <v>536</v>
      </c>
      <c r="I39" s="120">
        <v>4670</v>
      </c>
      <c r="J39" s="43">
        <v>2.1</v>
      </c>
      <c r="K39" s="43">
        <v>2</v>
      </c>
      <c r="L39" s="43">
        <v>4.9000000000000004</v>
      </c>
      <c r="M39" s="43">
        <v>3.2</v>
      </c>
      <c r="N39" s="43">
        <v>0.6</v>
      </c>
      <c r="O39" s="43" t="s">
        <v>536</v>
      </c>
      <c r="P39" s="121">
        <v>12.8</v>
      </c>
      <c r="Q39" s="37">
        <v>330</v>
      </c>
      <c r="R39" s="37">
        <v>195</v>
      </c>
      <c r="S39" s="37">
        <v>232</v>
      </c>
      <c r="T39" s="37">
        <v>85</v>
      </c>
      <c r="U39" s="37">
        <v>10</v>
      </c>
      <c r="V39" s="37" t="s">
        <v>536</v>
      </c>
      <c r="W39" s="120">
        <v>851</v>
      </c>
    </row>
    <row r="40" spans="2:23" s="1" customFormat="1" x14ac:dyDescent="0.2">
      <c r="B40" s="91" t="s">
        <v>465</v>
      </c>
      <c r="C40" s="37">
        <v>3110</v>
      </c>
      <c r="D40" s="37">
        <v>970</v>
      </c>
      <c r="E40" s="37">
        <v>720</v>
      </c>
      <c r="F40" s="37">
        <v>200</v>
      </c>
      <c r="G40" s="37">
        <v>10</v>
      </c>
      <c r="H40" s="37" t="s">
        <v>536</v>
      </c>
      <c r="I40" s="120">
        <v>5020</v>
      </c>
      <c r="J40" s="43">
        <v>2.5</v>
      </c>
      <c r="K40" s="43">
        <v>2.1</v>
      </c>
      <c r="L40" s="43">
        <v>4.9000000000000004</v>
      </c>
      <c r="M40" s="43">
        <v>3.9</v>
      </c>
      <c r="N40" s="43">
        <v>0.5</v>
      </c>
      <c r="O40" s="43" t="s">
        <v>536</v>
      </c>
      <c r="P40" s="121">
        <v>13.9</v>
      </c>
      <c r="Q40" s="37">
        <v>361</v>
      </c>
      <c r="R40" s="37">
        <v>207</v>
      </c>
      <c r="S40" s="37">
        <v>223</v>
      </c>
      <c r="T40" s="37">
        <v>102</v>
      </c>
      <c r="U40" s="37">
        <v>10</v>
      </c>
      <c r="V40" s="37" t="s">
        <v>536</v>
      </c>
      <c r="W40" s="120">
        <v>904</v>
      </c>
    </row>
    <row r="41" spans="2:23" s="1" customFormat="1" x14ac:dyDescent="0.2">
      <c r="B41" s="91" t="s">
        <v>466</v>
      </c>
      <c r="C41" s="37">
        <v>3150</v>
      </c>
      <c r="D41" s="37">
        <v>1040</v>
      </c>
      <c r="E41" s="37">
        <v>810</v>
      </c>
      <c r="F41" s="37">
        <v>240</v>
      </c>
      <c r="G41" s="37">
        <v>20</v>
      </c>
      <c r="H41" s="37" t="s">
        <v>536</v>
      </c>
      <c r="I41" s="120">
        <v>5270</v>
      </c>
      <c r="J41" s="43">
        <v>2.5</v>
      </c>
      <c r="K41" s="43">
        <v>2.2999999999999998</v>
      </c>
      <c r="L41" s="43">
        <v>5.4</v>
      </c>
      <c r="M41" s="43">
        <v>4.8</v>
      </c>
      <c r="N41" s="43">
        <v>1.2</v>
      </c>
      <c r="O41" s="43" t="s">
        <v>536</v>
      </c>
      <c r="P41" s="121">
        <v>16.399999999999999</v>
      </c>
      <c r="Q41" s="37">
        <v>373</v>
      </c>
      <c r="R41" s="37">
        <v>222</v>
      </c>
      <c r="S41" s="37">
        <v>251</v>
      </c>
      <c r="T41" s="37">
        <v>123</v>
      </c>
      <c r="U41" s="37">
        <v>20</v>
      </c>
      <c r="V41" s="37" t="s">
        <v>536</v>
      </c>
      <c r="W41" s="120">
        <v>992</v>
      </c>
    </row>
    <row r="42" spans="2:23" s="1" customFormat="1" x14ac:dyDescent="0.2">
      <c r="B42" s="91" t="s">
        <v>467</v>
      </c>
      <c r="C42" s="37">
        <v>2910</v>
      </c>
      <c r="D42" s="37">
        <v>880</v>
      </c>
      <c r="E42" s="37">
        <v>660</v>
      </c>
      <c r="F42" s="37">
        <v>180</v>
      </c>
      <c r="G42" s="37">
        <v>20</v>
      </c>
      <c r="H42" s="37" t="s">
        <v>536</v>
      </c>
      <c r="I42" s="120">
        <v>4640</v>
      </c>
      <c r="J42" s="43">
        <v>2.2999999999999998</v>
      </c>
      <c r="K42" s="43">
        <v>1.9</v>
      </c>
      <c r="L42" s="43">
        <v>4.3</v>
      </c>
      <c r="M42" s="43">
        <v>3.7</v>
      </c>
      <c r="N42" s="43">
        <v>0.9</v>
      </c>
      <c r="O42" s="43" t="s">
        <v>536</v>
      </c>
      <c r="P42" s="121">
        <v>13.1</v>
      </c>
      <c r="Q42" s="37">
        <v>337</v>
      </c>
      <c r="R42" s="37">
        <v>186</v>
      </c>
      <c r="S42" s="37">
        <v>203</v>
      </c>
      <c r="T42" s="37">
        <v>92</v>
      </c>
      <c r="U42" s="37">
        <v>16</v>
      </c>
      <c r="V42" s="37" t="s">
        <v>536</v>
      </c>
      <c r="W42" s="120">
        <v>835</v>
      </c>
    </row>
    <row r="43" spans="2:23" s="1" customFormat="1" x14ac:dyDescent="0.2">
      <c r="B43" s="91" t="s">
        <v>468</v>
      </c>
      <c r="C43" s="37">
        <v>3080</v>
      </c>
      <c r="D43" s="37">
        <v>970</v>
      </c>
      <c r="E43" s="37">
        <v>790</v>
      </c>
      <c r="F43" s="37">
        <v>210</v>
      </c>
      <c r="G43" s="37">
        <v>20</v>
      </c>
      <c r="H43" s="37" t="s">
        <v>536</v>
      </c>
      <c r="I43" s="120">
        <v>5060</v>
      </c>
      <c r="J43" s="43">
        <v>2.4</v>
      </c>
      <c r="K43" s="43">
        <v>2.2000000000000002</v>
      </c>
      <c r="L43" s="43">
        <v>5.0999999999999996</v>
      </c>
      <c r="M43" s="43">
        <v>3.9</v>
      </c>
      <c r="N43" s="43">
        <v>1.1000000000000001</v>
      </c>
      <c r="O43" s="43" t="s">
        <v>536</v>
      </c>
      <c r="P43" s="121">
        <v>14.8</v>
      </c>
      <c r="Q43" s="37">
        <v>354</v>
      </c>
      <c r="R43" s="37">
        <v>206</v>
      </c>
      <c r="S43" s="37">
        <v>241</v>
      </c>
      <c r="T43" s="37">
        <v>104</v>
      </c>
      <c r="U43" s="37">
        <v>20</v>
      </c>
      <c r="V43" s="37" t="s">
        <v>536</v>
      </c>
      <c r="W43" s="120">
        <v>927</v>
      </c>
    </row>
    <row r="44" spans="2:23" s="1" customFormat="1" x14ac:dyDescent="0.2">
      <c r="B44" s="91" t="s">
        <v>469</v>
      </c>
      <c r="C44" s="37">
        <v>3050</v>
      </c>
      <c r="D44" s="37">
        <v>1070</v>
      </c>
      <c r="E44" s="37">
        <v>860</v>
      </c>
      <c r="F44" s="37">
        <v>240</v>
      </c>
      <c r="G44" s="37">
        <v>20</v>
      </c>
      <c r="H44" s="37" t="s">
        <v>536</v>
      </c>
      <c r="I44" s="120">
        <v>5230</v>
      </c>
      <c r="J44" s="43">
        <v>2.4</v>
      </c>
      <c r="K44" s="43">
        <v>2.2999999999999998</v>
      </c>
      <c r="L44" s="43">
        <v>5.6</v>
      </c>
      <c r="M44" s="43">
        <v>4.5</v>
      </c>
      <c r="N44" s="43">
        <v>1.1000000000000001</v>
      </c>
      <c r="O44" s="43" t="s">
        <v>536</v>
      </c>
      <c r="P44" s="121">
        <v>16</v>
      </c>
      <c r="Q44" s="37">
        <v>355</v>
      </c>
      <c r="R44" s="37">
        <v>230</v>
      </c>
      <c r="S44" s="37">
        <v>265</v>
      </c>
      <c r="T44" s="37">
        <v>117</v>
      </c>
      <c r="U44" s="37">
        <v>18</v>
      </c>
      <c r="V44" s="37" t="s">
        <v>536</v>
      </c>
      <c r="W44" s="120">
        <v>987</v>
      </c>
    </row>
    <row r="45" spans="2:23" s="1" customFormat="1" x14ac:dyDescent="0.2">
      <c r="B45" s="91" t="s">
        <v>470</v>
      </c>
      <c r="C45" s="37">
        <v>2960</v>
      </c>
      <c r="D45" s="37">
        <v>950</v>
      </c>
      <c r="E45" s="37">
        <v>790</v>
      </c>
      <c r="F45" s="37">
        <v>200</v>
      </c>
      <c r="G45" s="37">
        <v>10</v>
      </c>
      <c r="H45" s="37" t="s">
        <v>536</v>
      </c>
      <c r="I45" s="120">
        <v>4900</v>
      </c>
      <c r="J45" s="43">
        <v>2.4</v>
      </c>
      <c r="K45" s="43">
        <v>2</v>
      </c>
      <c r="L45" s="43">
        <v>5.2</v>
      </c>
      <c r="M45" s="43">
        <v>4</v>
      </c>
      <c r="N45" s="43">
        <v>0.6</v>
      </c>
      <c r="O45" s="43" t="s">
        <v>536</v>
      </c>
      <c r="P45" s="121">
        <v>14.3</v>
      </c>
      <c r="Q45" s="37">
        <v>345</v>
      </c>
      <c r="R45" s="37">
        <v>202</v>
      </c>
      <c r="S45" s="37">
        <v>242</v>
      </c>
      <c r="T45" s="37">
        <v>101</v>
      </c>
      <c r="U45" s="37">
        <v>10</v>
      </c>
      <c r="V45" s="37" t="s">
        <v>536</v>
      </c>
      <c r="W45" s="120">
        <v>905</v>
      </c>
    </row>
    <row r="46" spans="2:23" s="1" customFormat="1" x14ac:dyDescent="0.2">
      <c r="B46" s="91" t="s">
        <v>471</v>
      </c>
      <c r="C46" s="37">
        <v>2460</v>
      </c>
      <c r="D46" s="37">
        <v>680</v>
      </c>
      <c r="E46" s="37">
        <v>530</v>
      </c>
      <c r="F46" s="37">
        <v>170</v>
      </c>
      <c r="G46" s="37">
        <v>20</v>
      </c>
      <c r="H46" s="37" t="s">
        <v>536</v>
      </c>
      <c r="I46" s="120">
        <v>3860</v>
      </c>
      <c r="J46" s="43">
        <v>2.2999999999999998</v>
      </c>
      <c r="K46" s="43">
        <v>1.6</v>
      </c>
      <c r="L46" s="43">
        <v>3.8</v>
      </c>
      <c r="M46" s="43">
        <v>3.3</v>
      </c>
      <c r="N46" s="43">
        <v>0.8</v>
      </c>
      <c r="O46" s="43" t="s">
        <v>536</v>
      </c>
      <c r="P46" s="121">
        <v>12.1</v>
      </c>
      <c r="Q46" s="37">
        <v>274</v>
      </c>
      <c r="R46" s="37">
        <v>146</v>
      </c>
      <c r="S46" s="37">
        <v>163</v>
      </c>
      <c r="T46" s="37">
        <v>85</v>
      </c>
      <c r="U46" s="37">
        <v>14</v>
      </c>
      <c r="V46" s="37" t="s">
        <v>536</v>
      </c>
      <c r="W46" s="120">
        <v>688</v>
      </c>
    </row>
    <row r="47" spans="2:23" s="1" customFormat="1" x14ac:dyDescent="0.2">
      <c r="B47" s="91" t="s">
        <v>472</v>
      </c>
      <c r="C47" s="37">
        <v>2480</v>
      </c>
      <c r="D47" s="37">
        <v>740</v>
      </c>
      <c r="E47" s="37">
        <v>540</v>
      </c>
      <c r="F47" s="37">
        <v>180</v>
      </c>
      <c r="G47" s="37">
        <v>10</v>
      </c>
      <c r="H47" s="37" t="s">
        <v>536</v>
      </c>
      <c r="I47" s="120">
        <v>3940</v>
      </c>
      <c r="J47" s="43">
        <v>2.1</v>
      </c>
      <c r="K47" s="43">
        <v>1.8</v>
      </c>
      <c r="L47" s="43">
        <v>3.5</v>
      </c>
      <c r="M47" s="43">
        <v>3.6</v>
      </c>
      <c r="N47" s="43">
        <v>0.8</v>
      </c>
      <c r="O47" s="43" t="s">
        <v>536</v>
      </c>
      <c r="P47" s="121">
        <v>11.9</v>
      </c>
      <c r="Q47" s="37">
        <v>281</v>
      </c>
      <c r="R47" s="37">
        <v>157</v>
      </c>
      <c r="S47" s="37">
        <v>165</v>
      </c>
      <c r="T47" s="37">
        <v>89</v>
      </c>
      <c r="U47" s="37">
        <v>13</v>
      </c>
      <c r="V47" s="37" t="s">
        <v>536</v>
      </c>
      <c r="W47" s="120">
        <v>706</v>
      </c>
    </row>
    <row r="48" spans="2:23" s="1" customFormat="1" x14ac:dyDescent="0.2">
      <c r="B48" s="91" t="s">
        <v>473</v>
      </c>
      <c r="C48" s="37">
        <v>2510</v>
      </c>
      <c r="D48" s="37">
        <v>760</v>
      </c>
      <c r="E48" s="37">
        <v>660</v>
      </c>
      <c r="F48" s="37">
        <v>180</v>
      </c>
      <c r="G48" s="37">
        <v>20</v>
      </c>
      <c r="H48" s="37" t="s">
        <v>536</v>
      </c>
      <c r="I48" s="120">
        <v>4120</v>
      </c>
      <c r="J48" s="43">
        <v>2.1</v>
      </c>
      <c r="K48" s="43">
        <v>1.6</v>
      </c>
      <c r="L48" s="43">
        <v>4.4000000000000004</v>
      </c>
      <c r="M48" s="43">
        <v>3.4</v>
      </c>
      <c r="N48" s="43">
        <v>0.9</v>
      </c>
      <c r="O48" s="43" t="s">
        <v>536</v>
      </c>
      <c r="P48" s="121">
        <v>12.4</v>
      </c>
      <c r="Q48" s="37">
        <v>285</v>
      </c>
      <c r="R48" s="37">
        <v>161</v>
      </c>
      <c r="S48" s="37">
        <v>203</v>
      </c>
      <c r="T48" s="37">
        <v>89</v>
      </c>
      <c r="U48" s="37">
        <v>18</v>
      </c>
      <c r="V48" s="37" t="s">
        <v>536</v>
      </c>
      <c r="W48" s="120">
        <v>760</v>
      </c>
    </row>
    <row r="49" spans="1:24" s="1" customFormat="1" ht="26.25" customHeight="1" x14ac:dyDescent="0.2">
      <c r="B49" s="91" t="s">
        <v>541</v>
      </c>
      <c r="C49" s="37">
        <v>1200</v>
      </c>
      <c r="D49" s="37">
        <v>320</v>
      </c>
      <c r="E49" s="37">
        <v>180</v>
      </c>
      <c r="F49" s="37">
        <v>60</v>
      </c>
      <c r="G49" s="37">
        <v>10</v>
      </c>
      <c r="H49" s="37" t="s">
        <v>536</v>
      </c>
      <c r="I49" s="120">
        <v>1760</v>
      </c>
      <c r="J49" s="43">
        <v>0.8</v>
      </c>
      <c r="K49" s="43">
        <v>0.7</v>
      </c>
      <c r="L49" s="43">
        <v>1.4</v>
      </c>
      <c r="M49" s="43">
        <v>1.2</v>
      </c>
      <c r="N49" s="43">
        <v>0.5</v>
      </c>
      <c r="O49" s="43" t="s">
        <v>536</v>
      </c>
      <c r="P49" s="121">
        <v>4.7</v>
      </c>
      <c r="Q49" s="37">
        <v>130</v>
      </c>
      <c r="R49" s="37">
        <v>68</v>
      </c>
      <c r="S49" s="37">
        <v>55</v>
      </c>
      <c r="T49" s="37">
        <v>29</v>
      </c>
      <c r="U49" s="37">
        <v>7</v>
      </c>
      <c r="V49" s="37" t="s">
        <v>536</v>
      </c>
      <c r="W49" s="120">
        <v>290</v>
      </c>
    </row>
    <row r="50" spans="1:24" s="1" customFormat="1" ht="12.75" customHeight="1" x14ac:dyDescent="0.2">
      <c r="B50" s="91" t="s">
        <v>542</v>
      </c>
      <c r="C50" s="37">
        <v>1300</v>
      </c>
      <c r="D50" s="37">
        <v>320</v>
      </c>
      <c r="E50" s="37">
        <v>240</v>
      </c>
      <c r="F50" s="37">
        <v>70</v>
      </c>
      <c r="G50" s="37">
        <v>10</v>
      </c>
      <c r="H50" s="37" t="s">
        <v>536</v>
      </c>
      <c r="I50" s="120">
        <v>1940</v>
      </c>
      <c r="J50" s="43">
        <v>1</v>
      </c>
      <c r="K50" s="43">
        <v>0.7</v>
      </c>
      <c r="L50" s="43">
        <v>1.6</v>
      </c>
      <c r="M50" s="43">
        <v>1.3</v>
      </c>
      <c r="N50" s="43">
        <v>0.5</v>
      </c>
      <c r="O50" s="43" t="s">
        <v>536</v>
      </c>
      <c r="P50" s="121">
        <v>5.2</v>
      </c>
      <c r="Q50" s="37">
        <v>144</v>
      </c>
      <c r="R50" s="37">
        <v>69</v>
      </c>
      <c r="S50" s="37">
        <v>73</v>
      </c>
      <c r="T50" s="37">
        <v>36</v>
      </c>
      <c r="U50" s="37">
        <v>7</v>
      </c>
      <c r="V50" s="37" t="s">
        <v>536</v>
      </c>
      <c r="W50" s="120">
        <v>331</v>
      </c>
    </row>
    <row r="51" spans="1:24" s="1" customFormat="1" ht="12.75" customHeight="1" x14ac:dyDescent="0.2">
      <c r="B51" s="91" t="s">
        <v>543</v>
      </c>
      <c r="C51" s="37">
        <v>1520</v>
      </c>
      <c r="D51" s="37">
        <v>570</v>
      </c>
      <c r="E51" s="37">
        <v>370</v>
      </c>
      <c r="F51" s="37">
        <v>100</v>
      </c>
      <c r="G51" s="37">
        <v>10</v>
      </c>
      <c r="H51" s="37" t="s">
        <v>536</v>
      </c>
      <c r="I51" s="120">
        <v>2580</v>
      </c>
      <c r="J51" s="43">
        <v>1.2</v>
      </c>
      <c r="K51" s="43">
        <v>1.2</v>
      </c>
      <c r="L51" s="43">
        <v>2.2999999999999998</v>
      </c>
      <c r="M51" s="43">
        <v>1.8</v>
      </c>
      <c r="N51" s="43">
        <v>0.6</v>
      </c>
      <c r="O51" s="43" t="s">
        <v>536</v>
      </c>
      <c r="P51" s="121">
        <v>7.4</v>
      </c>
      <c r="Q51" s="37">
        <v>171</v>
      </c>
      <c r="R51" s="37">
        <v>121</v>
      </c>
      <c r="S51" s="37">
        <v>113</v>
      </c>
      <c r="T51" s="37">
        <v>49</v>
      </c>
      <c r="U51" s="37">
        <v>11</v>
      </c>
      <c r="V51" s="37" t="s">
        <v>536</v>
      </c>
      <c r="W51" s="120">
        <v>470</v>
      </c>
    </row>
    <row r="52" spans="1:24" s="1" customFormat="1" ht="12.75" customHeight="1" x14ac:dyDescent="0.2">
      <c r="B52" s="91" t="s">
        <v>544</v>
      </c>
      <c r="C52" s="37">
        <v>1740</v>
      </c>
      <c r="D52" s="37">
        <v>630</v>
      </c>
      <c r="E52" s="37">
        <v>520</v>
      </c>
      <c r="F52" s="37">
        <v>140</v>
      </c>
      <c r="G52" s="37">
        <v>10</v>
      </c>
      <c r="H52" s="37" t="s">
        <v>536</v>
      </c>
      <c r="I52" s="120">
        <v>3030</v>
      </c>
      <c r="J52" s="43">
        <v>1.6</v>
      </c>
      <c r="K52" s="43">
        <v>1</v>
      </c>
      <c r="L52" s="43">
        <v>3</v>
      </c>
      <c r="M52" s="43">
        <v>2.7</v>
      </c>
      <c r="N52" s="43">
        <v>0.9</v>
      </c>
      <c r="O52" s="43" t="s">
        <v>536</v>
      </c>
      <c r="P52" s="121">
        <v>9.1999999999999993</v>
      </c>
      <c r="Q52" s="37">
        <v>201</v>
      </c>
      <c r="R52" s="37">
        <v>134</v>
      </c>
      <c r="S52" s="37">
        <v>160</v>
      </c>
      <c r="T52" s="37">
        <v>71</v>
      </c>
      <c r="U52" s="37">
        <v>14</v>
      </c>
      <c r="V52" s="37" t="s">
        <v>536</v>
      </c>
      <c r="W52" s="120">
        <v>582</v>
      </c>
    </row>
    <row r="53" spans="1:24" s="1" customFormat="1" ht="12.75" customHeight="1" x14ac:dyDescent="0.2">
      <c r="B53" s="91" t="s">
        <v>545</v>
      </c>
      <c r="C53" s="37">
        <v>1880</v>
      </c>
      <c r="D53" s="37">
        <v>610</v>
      </c>
      <c r="E53" s="37">
        <v>570</v>
      </c>
      <c r="F53" s="37">
        <v>150</v>
      </c>
      <c r="G53" s="37">
        <v>20</v>
      </c>
      <c r="H53" s="37" t="s">
        <v>536</v>
      </c>
      <c r="I53" s="120">
        <v>3230</v>
      </c>
      <c r="J53" s="43">
        <v>1.6</v>
      </c>
      <c r="K53" s="43">
        <v>0.7</v>
      </c>
      <c r="L53" s="43">
        <v>2.8</v>
      </c>
      <c r="M53" s="43">
        <v>2.8</v>
      </c>
      <c r="N53" s="43">
        <v>1.1000000000000001</v>
      </c>
      <c r="O53" s="43" t="s">
        <v>536</v>
      </c>
      <c r="P53" s="121">
        <v>9.3000000000000007</v>
      </c>
      <c r="Q53" s="37">
        <v>217</v>
      </c>
      <c r="R53" s="37">
        <v>131</v>
      </c>
      <c r="S53" s="37">
        <v>179</v>
      </c>
      <c r="T53" s="37">
        <v>77</v>
      </c>
      <c r="U53" s="37">
        <v>19</v>
      </c>
      <c r="V53" s="37" t="s">
        <v>536</v>
      </c>
      <c r="W53" s="120">
        <v>634</v>
      </c>
    </row>
    <row r="54" spans="1:24" s="1" customFormat="1" ht="12.75" customHeight="1" x14ac:dyDescent="0.2">
      <c r="B54" s="91" t="s">
        <v>546</v>
      </c>
      <c r="C54" s="37">
        <v>2170</v>
      </c>
      <c r="D54" s="37">
        <v>730</v>
      </c>
      <c r="E54" s="37">
        <v>590</v>
      </c>
      <c r="F54" s="37">
        <v>200</v>
      </c>
      <c r="G54" s="37">
        <v>10</v>
      </c>
      <c r="H54" s="37" t="s">
        <v>536</v>
      </c>
      <c r="I54" s="120">
        <v>3700</v>
      </c>
      <c r="J54" s="43">
        <v>2</v>
      </c>
      <c r="K54" s="43">
        <v>0.9</v>
      </c>
      <c r="L54" s="43">
        <v>2.7</v>
      </c>
      <c r="M54" s="43">
        <v>3.9</v>
      </c>
      <c r="N54" s="43">
        <v>0.6</v>
      </c>
      <c r="O54" s="43" t="s">
        <v>536</v>
      </c>
      <c r="P54" s="121">
        <v>10</v>
      </c>
      <c r="Q54" s="37">
        <v>252</v>
      </c>
      <c r="R54" s="37">
        <v>157</v>
      </c>
      <c r="S54" s="37">
        <v>181</v>
      </c>
      <c r="T54" s="37">
        <v>106</v>
      </c>
      <c r="U54" s="37">
        <v>10</v>
      </c>
      <c r="V54" s="37" t="s">
        <v>536</v>
      </c>
      <c r="W54" s="120">
        <v>706</v>
      </c>
    </row>
    <row r="55" spans="1:24" s="1" customFormat="1" ht="12.75" customHeight="1" x14ac:dyDescent="0.2">
      <c r="B55" s="91" t="s">
        <v>547</v>
      </c>
      <c r="C55" s="37">
        <v>2930</v>
      </c>
      <c r="D55" s="37">
        <v>1080</v>
      </c>
      <c r="E55" s="37">
        <v>960</v>
      </c>
      <c r="F55" s="37">
        <v>290</v>
      </c>
      <c r="G55" s="37">
        <v>30</v>
      </c>
      <c r="H55" s="37" t="s">
        <v>536</v>
      </c>
      <c r="I55" s="120">
        <v>5300</v>
      </c>
      <c r="J55" s="43">
        <v>2.5</v>
      </c>
      <c r="K55" s="43">
        <v>1.1000000000000001</v>
      </c>
      <c r="L55" s="43">
        <v>4.7</v>
      </c>
      <c r="M55" s="43">
        <v>5.5</v>
      </c>
      <c r="N55" s="43">
        <v>1.9</v>
      </c>
      <c r="O55" s="43" t="s">
        <v>536</v>
      </c>
      <c r="P55" s="121">
        <v>16</v>
      </c>
      <c r="Q55" s="37">
        <v>334</v>
      </c>
      <c r="R55" s="37">
        <v>232</v>
      </c>
      <c r="S55" s="37">
        <v>297</v>
      </c>
      <c r="T55" s="37">
        <v>151</v>
      </c>
      <c r="U55" s="37">
        <v>31</v>
      </c>
      <c r="V55" s="37" t="s">
        <v>536</v>
      </c>
      <c r="W55" s="120">
        <v>1062</v>
      </c>
    </row>
    <row r="56" spans="1:24" s="1" customFormat="1" ht="12.75" customHeight="1" x14ac:dyDescent="0.2">
      <c r="B56" s="91" t="s">
        <v>548</v>
      </c>
      <c r="C56" s="37">
        <v>2830</v>
      </c>
      <c r="D56" s="37">
        <v>1110</v>
      </c>
      <c r="E56" s="37">
        <v>1020</v>
      </c>
      <c r="F56" s="37">
        <v>310</v>
      </c>
      <c r="G56" s="37">
        <v>30</v>
      </c>
      <c r="H56" s="37" t="s">
        <v>536</v>
      </c>
      <c r="I56" s="120">
        <v>5300</v>
      </c>
      <c r="J56" s="43">
        <v>2.5</v>
      </c>
      <c r="K56" s="43">
        <v>1.2</v>
      </c>
      <c r="L56" s="43">
        <v>5</v>
      </c>
      <c r="M56" s="43">
        <v>5.8</v>
      </c>
      <c r="N56" s="43">
        <v>1.7</v>
      </c>
      <c r="O56" s="43" t="s">
        <v>536</v>
      </c>
      <c r="P56" s="121">
        <v>16.899999999999999</v>
      </c>
      <c r="Q56" s="37">
        <v>335</v>
      </c>
      <c r="R56" s="37">
        <v>238</v>
      </c>
      <c r="S56" s="37">
        <v>320</v>
      </c>
      <c r="T56" s="37">
        <v>160</v>
      </c>
      <c r="U56" s="37">
        <v>32</v>
      </c>
      <c r="V56" s="37" t="s">
        <v>536</v>
      </c>
      <c r="W56" s="120">
        <v>1091</v>
      </c>
    </row>
    <row r="57" spans="1:24" s="1" customFormat="1" ht="12.75" customHeight="1" x14ac:dyDescent="0.2">
      <c r="B57" s="91" t="s">
        <v>549</v>
      </c>
      <c r="C57" s="37">
        <v>3110</v>
      </c>
      <c r="D57" s="37">
        <v>1340</v>
      </c>
      <c r="E57" s="37">
        <v>1300</v>
      </c>
      <c r="F57" s="37">
        <v>410</v>
      </c>
      <c r="G57" s="37">
        <v>40</v>
      </c>
      <c r="H57" s="37" t="s">
        <v>536</v>
      </c>
      <c r="I57" s="120">
        <v>6200</v>
      </c>
      <c r="J57" s="43">
        <v>3</v>
      </c>
      <c r="K57" s="43">
        <v>1.7</v>
      </c>
      <c r="L57" s="43">
        <v>6.4</v>
      </c>
      <c r="M57" s="43">
        <v>7.6</v>
      </c>
      <c r="N57" s="43">
        <v>2.2000000000000002</v>
      </c>
      <c r="O57" s="43" t="s">
        <v>536</v>
      </c>
      <c r="P57" s="121">
        <v>20.8</v>
      </c>
      <c r="Q57" s="37">
        <v>377</v>
      </c>
      <c r="R57" s="37">
        <v>289</v>
      </c>
      <c r="S57" s="37">
        <v>403</v>
      </c>
      <c r="T57" s="37">
        <v>207</v>
      </c>
      <c r="U57" s="37">
        <v>37</v>
      </c>
      <c r="V57" s="37" t="s">
        <v>536</v>
      </c>
      <c r="W57" s="120">
        <v>1313</v>
      </c>
    </row>
    <row r="58" spans="1:24" s="1" customFormat="1" ht="12.75" customHeight="1" x14ac:dyDescent="0.2">
      <c r="B58" s="91" t="s">
        <v>550</v>
      </c>
      <c r="C58" s="37">
        <v>2070</v>
      </c>
      <c r="D58" s="37">
        <v>760</v>
      </c>
      <c r="E58" s="37">
        <v>780</v>
      </c>
      <c r="F58" s="37">
        <v>270</v>
      </c>
      <c r="G58" s="37">
        <v>30</v>
      </c>
      <c r="H58" s="37" t="s">
        <v>536</v>
      </c>
      <c r="I58" s="120">
        <v>3900</v>
      </c>
      <c r="J58" s="43">
        <v>2.4</v>
      </c>
      <c r="K58" s="43">
        <v>1.2</v>
      </c>
      <c r="L58" s="43">
        <v>3.9</v>
      </c>
      <c r="M58" s="43">
        <v>5.3</v>
      </c>
      <c r="N58" s="43">
        <v>1.6</v>
      </c>
      <c r="O58" s="43" t="s">
        <v>536</v>
      </c>
      <c r="P58" s="121">
        <v>14.5</v>
      </c>
      <c r="Q58" s="37">
        <v>240</v>
      </c>
      <c r="R58" s="37">
        <v>164</v>
      </c>
      <c r="S58" s="37">
        <v>245</v>
      </c>
      <c r="T58" s="37">
        <v>138</v>
      </c>
      <c r="U58" s="37">
        <v>26</v>
      </c>
      <c r="V58" s="37" t="s">
        <v>536</v>
      </c>
      <c r="W58" s="120">
        <v>815</v>
      </c>
    </row>
    <row r="59" spans="1:24" s="1" customFormat="1" ht="12.75" customHeight="1" x14ac:dyDescent="0.2">
      <c r="B59" s="91" t="s">
        <v>551</v>
      </c>
      <c r="C59" s="37">
        <v>2570</v>
      </c>
      <c r="D59" s="37">
        <v>940</v>
      </c>
      <c r="E59" s="37">
        <v>920</v>
      </c>
      <c r="F59" s="37">
        <v>300</v>
      </c>
      <c r="G59" s="37">
        <v>40</v>
      </c>
      <c r="H59" s="37" t="s">
        <v>536</v>
      </c>
      <c r="I59" s="120">
        <v>4770</v>
      </c>
      <c r="J59" s="43">
        <v>3.4</v>
      </c>
      <c r="K59" s="43">
        <v>1.6</v>
      </c>
      <c r="L59" s="43">
        <v>4.9000000000000004</v>
      </c>
      <c r="M59" s="43">
        <v>5.6</v>
      </c>
      <c r="N59" s="43">
        <v>1.9</v>
      </c>
      <c r="O59" s="43" t="s">
        <v>536</v>
      </c>
      <c r="P59" s="121">
        <v>17.399999999999999</v>
      </c>
      <c r="Q59" s="37">
        <v>301</v>
      </c>
      <c r="R59" s="37">
        <v>203</v>
      </c>
      <c r="S59" s="37">
        <v>286</v>
      </c>
      <c r="T59" s="37">
        <v>154</v>
      </c>
      <c r="U59" s="37">
        <v>36</v>
      </c>
      <c r="V59" s="37" t="s">
        <v>536</v>
      </c>
      <c r="W59" s="120">
        <v>979</v>
      </c>
    </row>
    <row r="60" spans="1:24" s="1" customFormat="1" ht="12.75" customHeight="1" x14ac:dyDescent="0.2">
      <c r="B60" s="91" t="s">
        <v>552</v>
      </c>
      <c r="C60" s="37">
        <v>3110</v>
      </c>
      <c r="D60" s="37">
        <v>1350</v>
      </c>
      <c r="E60" s="37">
        <v>1380</v>
      </c>
      <c r="F60" s="37">
        <v>540</v>
      </c>
      <c r="G60" s="37">
        <v>50</v>
      </c>
      <c r="H60" s="37">
        <v>10</v>
      </c>
      <c r="I60" s="120">
        <v>6430</v>
      </c>
      <c r="J60" s="43">
        <v>4.0999999999999996</v>
      </c>
      <c r="K60" s="43">
        <v>2.2000000000000002</v>
      </c>
      <c r="L60" s="43">
        <v>7</v>
      </c>
      <c r="M60" s="43">
        <v>11</v>
      </c>
      <c r="N60" s="43">
        <v>2.4</v>
      </c>
      <c r="O60" s="43" t="s">
        <v>536</v>
      </c>
      <c r="P60" s="121">
        <v>27.1</v>
      </c>
      <c r="Q60" s="37">
        <v>368</v>
      </c>
      <c r="R60" s="37">
        <v>289</v>
      </c>
      <c r="S60" s="37">
        <v>430</v>
      </c>
      <c r="T60" s="37">
        <v>277</v>
      </c>
      <c r="U60" s="37">
        <v>45</v>
      </c>
      <c r="V60" s="37">
        <v>42</v>
      </c>
      <c r="W60" s="120">
        <v>1451</v>
      </c>
    </row>
    <row r="61" spans="1:24" s="1" customFormat="1" ht="25.5" customHeight="1" x14ac:dyDescent="0.2">
      <c r="B61" s="91" t="s">
        <v>553</v>
      </c>
      <c r="C61" s="37">
        <v>2750</v>
      </c>
      <c r="D61" s="37">
        <v>1010</v>
      </c>
      <c r="E61" s="37">
        <v>970</v>
      </c>
      <c r="F61" s="37">
        <v>320</v>
      </c>
      <c r="G61" s="37">
        <v>30</v>
      </c>
      <c r="H61" s="37" t="s">
        <v>536</v>
      </c>
      <c r="I61" s="120">
        <v>5070</v>
      </c>
      <c r="J61" s="43">
        <v>3.7</v>
      </c>
      <c r="K61" s="43">
        <v>1.8</v>
      </c>
      <c r="L61" s="43">
        <v>5.4</v>
      </c>
      <c r="M61" s="43">
        <v>6.1</v>
      </c>
      <c r="N61" s="43">
        <v>1.8</v>
      </c>
      <c r="O61" s="43" t="s">
        <v>536</v>
      </c>
      <c r="P61" s="121">
        <v>18.899999999999999</v>
      </c>
      <c r="Q61" s="37">
        <v>325</v>
      </c>
      <c r="R61" s="37">
        <v>216</v>
      </c>
      <c r="S61" s="37">
        <v>302</v>
      </c>
      <c r="T61" s="37">
        <v>160</v>
      </c>
      <c r="U61" s="37">
        <v>27</v>
      </c>
      <c r="V61" s="37" t="s">
        <v>536</v>
      </c>
      <c r="W61" s="120">
        <v>1034</v>
      </c>
    </row>
    <row r="62" spans="1:24" s="1" customFormat="1" ht="13.15" customHeight="1" x14ac:dyDescent="0.2">
      <c r="B62" s="91" t="s">
        <v>554</v>
      </c>
      <c r="C62" s="37">
        <v>2500</v>
      </c>
      <c r="D62" s="37">
        <v>900</v>
      </c>
      <c r="E62" s="37">
        <v>880</v>
      </c>
      <c r="F62" s="37">
        <v>290</v>
      </c>
      <c r="G62" s="37">
        <v>30</v>
      </c>
      <c r="H62" s="37" t="s">
        <v>536</v>
      </c>
      <c r="I62" s="120">
        <v>4600</v>
      </c>
      <c r="J62" s="43">
        <v>3.4</v>
      </c>
      <c r="K62" s="43">
        <v>1.6</v>
      </c>
      <c r="L62" s="43">
        <v>4.7</v>
      </c>
      <c r="M62" s="43">
        <v>5.8</v>
      </c>
      <c r="N62" s="43">
        <v>1.6</v>
      </c>
      <c r="O62" s="43" t="s">
        <v>536</v>
      </c>
      <c r="P62" s="121">
        <v>17.899999999999999</v>
      </c>
      <c r="Q62" s="37">
        <v>298</v>
      </c>
      <c r="R62" s="37">
        <v>193</v>
      </c>
      <c r="S62" s="37">
        <v>272</v>
      </c>
      <c r="T62" s="37">
        <v>149</v>
      </c>
      <c r="U62" s="37">
        <v>28</v>
      </c>
      <c r="V62" s="37" t="s">
        <v>536</v>
      </c>
      <c r="W62" s="120">
        <v>948</v>
      </c>
    </row>
    <row r="63" spans="1:24" s="1" customFormat="1" ht="3" customHeight="1" x14ac:dyDescent="0.2">
      <c r="A63" s="100"/>
      <c r="B63" s="123"/>
      <c r="C63" s="124"/>
      <c r="D63" s="124"/>
      <c r="E63" s="124"/>
      <c r="F63" s="124"/>
      <c r="G63" s="124"/>
      <c r="H63" s="124"/>
      <c r="I63" s="125"/>
      <c r="J63" s="126"/>
      <c r="K63" s="126"/>
      <c r="L63" s="126"/>
      <c r="M63" s="126"/>
      <c r="N63" s="126"/>
      <c r="O63" s="126"/>
      <c r="P63" s="127"/>
      <c r="Q63" s="124"/>
      <c r="R63" s="124"/>
      <c r="S63" s="124"/>
      <c r="T63" s="124"/>
      <c r="U63" s="124"/>
      <c r="V63" s="124"/>
      <c r="W63" s="125"/>
    </row>
    <row r="64" spans="1:24" s="1" customFormat="1" x14ac:dyDescent="0.2">
      <c r="J64" s="37"/>
      <c r="K64" s="37"/>
      <c r="L64" s="37"/>
      <c r="M64" s="37"/>
      <c r="N64" s="37"/>
      <c r="O64" s="37"/>
      <c r="P64" s="37"/>
      <c r="Q64" s="37"/>
      <c r="R64" s="37"/>
      <c r="S64" s="37"/>
      <c r="T64" s="37"/>
      <c r="U64" s="37"/>
      <c r="V64" s="37"/>
      <c r="W64" s="37"/>
      <c r="X64" s="37"/>
    </row>
    <row r="65" spans="1:23" s="1" customFormat="1" ht="14.25" x14ac:dyDescent="0.2">
      <c r="A65" s="104">
        <v>1</v>
      </c>
      <c r="B65" s="1" t="s">
        <v>555</v>
      </c>
    </row>
    <row r="66" spans="1:23" s="1" customFormat="1" ht="14.25" x14ac:dyDescent="0.2">
      <c r="A66" s="104">
        <v>2</v>
      </c>
      <c r="B66" s="1" t="s">
        <v>556</v>
      </c>
    </row>
    <row r="67" spans="1:23" s="1" customFormat="1" ht="14.25" x14ac:dyDescent="0.2">
      <c r="A67" s="128">
        <v>3</v>
      </c>
      <c r="B67" s="1" t="s">
        <v>557</v>
      </c>
    </row>
    <row r="68" spans="1:23" s="1" customFormat="1" ht="14.25" x14ac:dyDescent="0.2">
      <c r="A68" s="128">
        <v>4</v>
      </c>
      <c r="B68" s="1" t="s">
        <v>497</v>
      </c>
    </row>
    <row r="69" spans="1:23" s="1" customFormat="1" ht="27.75" customHeight="1" x14ac:dyDescent="0.2">
      <c r="A69" s="105">
        <v>5</v>
      </c>
      <c r="B69" s="226" t="s">
        <v>499</v>
      </c>
      <c r="C69" s="226"/>
      <c r="D69" s="226"/>
      <c r="E69" s="226"/>
      <c r="F69" s="226"/>
      <c r="G69" s="226"/>
      <c r="H69" s="226"/>
      <c r="I69" s="226"/>
      <c r="J69" s="226"/>
      <c r="K69" s="226"/>
      <c r="L69" s="226"/>
      <c r="M69" s="226"/>
      <c r="N69" s="226"/>
      <c r="O69" s="226"/>
      <c r="P69" s="226"/>
      <c r="Q69" s="226"/>
      <c r="R69" s="226"/>
      <c r="S69" s="226"/>
      <c r="T69" s="226"/>
      <c r="U69" s="226"/>
      <c r="V69" s="226"/>
      <c r="W69" s="226"/>
    </row>
    <row r="70" spans="1:23" s="1" customFormat="1" x14ac:dyDescent="0.2">
      <c r="A70" s="1" t="s">
        <v>416</v>
      </c>
      <c r="B70" s="1" t="s">
        <v>500</v>
      </c>
    </row>
    <row r="71" spans="1:23" s="1" customFormat="1" x14ac:dyDescent="0.2">
      <c r="A71" s="1" t="s">
        <v>149</v>
      </c>
      <c r="B71" s="1" t="s">
        <v>501</v>
      </c>
    </row>
    <row r="72" spans="1:23" s="1" customFormat="1" x14ac:dyDescent="0.2">
      <c r="A72" s="1" t="s">
        <v>531</v>
      </c>
      <c r="B72" s="1" t="s">
        <v>558</v>
      </c>
    </row>
    <row r="73" spans="1:23" s="1" customFormat="1" x14ac:dyDescent="0.2">
      <c r="E73" s="27"/>
    </row>
    <row r="74" spans="1:23" s="1" customFormat="1" x14ac:dyDescent="0.2">
      <c r="E74" s="27"/>
    </row>
    <row r="75" spans="1:23" s="1" customFormat="1" x14ac:dyDescent="0.2">
      <c r="E75" s="27"/>
    </row>
    <row r="76" spans="1:23" s="1" customFormat="1" x14ac:dyDescent="0.2"/>
  </sheetData>
  <mergeCells count="7">
    <mergeCell ref="B69:W69"/>
    <mergeCell ref="A1:B1"/>
    <mergeCell ref="A2:W2"/>
    <mergeCell ref="A4:B5"/>
    <mergeCell ref="C4:I4"/>
    <mergeCell ref="J4:P4"/>
    <mergeCell ref="Q4:W4"/>
  </mergeCells>
  <hyperlinks>
    <hyperlink ref="A1:B1" location="ContentsHead" display="Back to contents" xr:uid="{5A847392-935D-4E08-B013-C203047B1DBC}"/>
  </hyperlinks>
  <pageMargins left="0.7" right="0.7" top="0.75" bottom="0.75" header="0.3" footer="0.3"/>
  <pageSetup scale="1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44A30-44AD-4376-B9FA-E142AE1ABC6D}">
  <sheetPr codeName="Sheet37">
    <pageSetUpPr fitToPage="1"/>
  </sheetPr>
  <dimension ref="A1:AE83"/>
  <sheetViews>
    <sheetView zoomScaleNormal="100" workbookViewId="0">
      <pane xSplit="2" ySplit="6" topLeftCell="C7" activePane="bottomRight" state="frozen"/>
      <selection sqref="A1:XFD1048576"/>
      <selection pane="topRight" sqref="A1:XFD1048576"/>
      <selection pane="bottomLeft" sqref="A1:XFD1048576"/>
      <selection pane="bottomRight" sqref="A1:B1"/>
    </sheetView>
  </sheetViews>
  <sheetFormatPr defaultColWidth="9" defaultRowHeight="12.75" x14ac:dyDescent="0.2"/>
  <cols>
    <col min="1" max="1" width="2.5703125" style="78" customWidth="1"/>
    <col min="2" max="2" width="24.42578125" style="78" customWidth="1"/>
    <col min="3" max="3" width="2.140625" style="78" customWidth="1"/>
    <col min="4" max="4" width="13.5703125" style="78" customWidth="1"/>
    <col min="5" max="8" width="10.5703125" style="78" customWidth="1"/>
    <col min="9" max="9" width="3.140625" style="78" customWidth="1"/>
    <col min="10" max="10" width="13" style="78" bestFit="1" customWidth="1"/>
    <col min="11" max="11" width="10.5703125" style="78" customWidth="1"/>
    <col min="12" max="12" width="11.140625" style="78" customWidth="1"/>
    <col min="13" max="13" width="2.140625" style="78" customWidth="1"/>
    <col min="14" max="14" width="12" style="78" bestFit="1" customWidth="1"/>
    <col min="15" max="15" width="9.5703125" style="78" bestFit="1" customWidth="1"/>
    <col min="16" max="18" width="10.5703125" style="78" customWidth="1"/>
    <col min="19" max="19" width="3.140625" style="78" customWidth="1"/>
    <col min="20" max="20" width="10" style="78" bestFit="1" customWidth="1"/>
    <col min="21" max="21" width="11.42578125" style="78" customWidth="1"/>
    <col min="22" max="22" width="2.140625" style="78" customWidth="1"/>
    <col min="23" max="23" width="12" style="78" bestFit="1" customWidth="1"/>
    <col min="24" max="25" width="9" style="78" customWidth="1"/>
    <col min="26" max="26" width="12.42578125" style="78" bestFit="1" customWidth="1"/>
    <col min="27" max="27" width="12.5703125" style="78" bestFit="1" customWidth="1"/>
    <col min="28" max="28" width="15.5703125" style="78" customWidth="1"/>
    <col min="29" max="29" width="3.140625" style="78" customWidth="1"/>
    <col min="30" max="30" width="20.42578125" style="78" customWidth="1"/>
    <col min="31" max="31" width="9" style="78" customWidth="1"/>
    <col min="32" max="16384" width="9" style="1"/>
  </cols>
  <sheetData>
    <row r="1" spans="1:31" x14ac:dyDescent="0.2">
      <c r="A1" s="227" t="s">
        <v>182</v>
      </c>
      <c r="B1" s="227"/>
      <c r="C1" s="34"/>
    </row>
    <row r="2" spans="1:31" ht="14.45" customHeight="1" x14ac:dyDescent="0.2">
      <c r="A2" s="237" t="s">
        <v>565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1"/>
    </row>
    <row r="3" spans="1:3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ht="17.25" customHeight="1" x14ac:dyDescent="0.35">
      <c r="A4" s="240" t="s">
        <v>252</v>
      </c>
      <c r="B4" s="240"/>
      <c r="C4" s="79"/>
      <c r="D4" s="241" t="s">
        <v>566</v>
      </c>
      <c r="E4" s="241"/>
      <c r="F4" s="241"/>
      <c r="G4" s="241"/>
      <c r="H4" s="241"/>
      <c r="I4" s="241"/>
      <c r="J4" s="241"/>
      <c r="K4" s="241"/>
      <c r="L4" s="241"/>
      <c r="M4" s="80"/>
      <c r="N4" s="241" t="s">
        <v>567</v>
      </c>
      <c r="O4" s="241"/>
      <c r="P4" s="241"/>
      <c r="Q4" s="241"/>
      <c r="R4" s="241"/>
      <c r="S4" s="241"/>
      <c r="T4" s="241"/>
      <c r="U4" s="241"/>
      <c r="V4" s="131"/>
      <c r="W4" s="241" t="s">
        <v>215</v>
      </c>
      <c r="X4" s="241"/>
      <c r="Y4" s="241"/>
      <c r="Z4" s="241"/>
      <c r="AA4" s="241"/>
      <c r="AB4" s="241"/>
      <c r="AC4" s="241"/>
      <c r="AD4" s="241"/>
      <c r="AE4" s="1"/>
    </row>
    <row r="5" spans="1:31" ht="15" x14ac:dyDescent="0.35">
      <c r="A5" s="238"/>
      <c r="B5" s="238"/>
      <c r="C5" s="82"/>
      <c r="D5" s="242" t="s">
        <v>308</v>
      </c>
      <c r="E5" s="242"/>
      <c r="F5" s="242"/>
      <c r="G5" s="242"/>
      <c r="H5" s="242"/>
      <c r="I5" s="81"/>
      <c r="J5" s="242" t="s">
        <v>310</v>
      </c>
      <c r="K5" s="242"/>
      <c r="L5" s="109"/>
      <c r="M5" s="81"/>
      <c r="N5" s="242" t="s">
        <v>308</v>
      </c>
      <c r="O5" s="242"/>
      <c r="P5" s="242"/>
      <c r="Q5" s="242"/>
      <c r="R5" s="242"/>
      <c r="S5" s="81"/>
      <c r="T5" s="1"/>
      <c r="U5" s="109"/>
      <c r="V5" s="1"/>
      <c r="W5" s="242" t="s">
        <v>308</v>
      </c>
      <c r="X5" s="242"/>
      <c r="Y5" s="242"/>
      <c r="Z5" s="242"/>
      <c r="AA5" s="242"/>
      <c r="AB5" s="242"/>
      <c r="AC5" s="81"/>
      <c r="AD5" s="238" t="s">
        <v>568</v>
      </c>
      <c r="AE5" s="1"/>
    </row>
    <row r="6" spans="1:31" ht="45" x14ac:dyDescent="0.35">
      <c r="A6" s="238"/>
      <c r="B6" s="238"/>
      <c r="C6" s="82"/>
      <c r="D6" s="82" t="s">
        <v>569</v>
      </c>
      <c r="E6" s="82" t="s">
        <v>559</v>
      </c>
      <c r="F6" s="114" t="s">
        <v>560</v>
      </c>
      <c r="G6" s="114" t="s">
        <v>166</v>
      </c>
      <c r="H6" s="82" t="s">
        <v>167</v>
      </c>
      <c r="I6" s="82"/>
      <c r="J6" s="82" t="s">
        <v>311</v>
      </c>
      <c r="K6" s="82" t="s">
        <v>570</v>
      </c>
      <c r="L6" s="109" t="s">
        <v>571</v>
      </c>
      <c r="M6" s="82"/>
      <c r="N6" s="82" t="s">
        <v>569</v>
      </c>
      <c r="O6" s="82" t="s">
        <v>559</v>
      </c>
      <c r="P6" s="114" t="s">
        <v>560</v>
      </c>
      <c r="Q6" s="114" t="s">
        <v>166</v>
      </c>
      <c r="R6" s="82" t="s">
        <v>167</v>
      </c>
      <c r="S6" s="82"/>
      <c r="T6" s="82" t="s">
        <v>310</v>
      </c>
      <c r="U6" s="109" t="s">
        <v>535</v>
      </c>
      <c r="V6" s="1"/>
      <c r="W6" s="82" t="s">
        <v>569</v>
      </c>
      <c r="X6" s="82" t="s">
        <v>559</v>
      </c>
      <c r="Y6" s="114" t="s">
        <v>560</v>
      </c>
      <c r="Z6" s="114" t="s">
        <v>166</v>
      </c>
      <c r="AA6" s="82" t="s">
        <v>167</v>
      </c>
      <c r="AB6" s="109" t="s">
        <v>572</v>
      </c>
      <c r="AC6" s="115"/>
      <c r="AD6" s="238"/>
      <c r="AE6" s="1"/>
    </row>
    <row r="7" spans="1:31" ht="13.5" customHeight="1" x14ac:dyDescent="0.2">
      <c r="A7" s="7" t="s">
        <v>433</v>
      </c>
      <c r="B7" s="7"/>
      <c r="C7" s="7"/>
      <c r="D7" s="33"/>
      <c r="E7" s="33"/>
      <c r="F7" s="33"/>
      <c r="G7" s="33"/>
      <c r="H7" s="33"/>
      <c r="I7" s="33"/>
      <c r="J7" s="33"/>
      <c r="K7" s="33"/>
      <c r="L7" s="132"/>
      <c r="M7" s="33"/>
      <c r="N7" s="23"/>
      <c r="O7" s="23"/>
      <c r="P7" s="41"/>
      <c r="Q7" s="23"/>
      <c r="R7" s="23"/>
      <c r="S7" s="33"/>
      <c r="T7" s="23"/>
      <c r="U7" s="133"/>
      <c r="AB7" s="132"/>
    </row>
    <row r="8" spans="1:31" s="7" customFormat="1" ht="12.75" customHeight="1" x14ac:dyDescent="0.2">
      <c r="A8" s="1"/>
      <c r="B8" s="36" t="s">
        <v>148</v>
      </c>
      <c r="C8" s="92"/>
      <c r="D8" s="33">
        <v>2440</v>
      </c>
      <c r="E8" s="33">
        <v>560</v>
      </c>
      <c r="F8" s="33">
        <v>160</v>
      </c>
      <c r="G8" s="33">
        <v>1150</v>
      </c>
      <c r="H8" s="33">
        <v>360</v>
      </c>
      <c r="I8" s="33"/>
      <c r="J8" s="33">
        <v>1520</v>
      </c>
      <c r="K8" s="33">
        <v>180</v>
      </c>
      <c r="L8" s="132">
        <v>6180</v>
      </c>
      <c r="M8" s="33"/>
      <c r="N8" s="56">
        <v>0.1</v>
      </c>
      <c r="O8" s="56">
        <v>0.3</v>
      </c>
      <c r="P8" s="56">
        <v>0.2</v>
      </c>
      <c r="Q8" s="56">
        <v>12.6</v>
      </c>
      <c r="R8" s="56">
        <v>49.6</v>
      </c>
      <c r="S8" s="33"/>
      <c r="T8" s="56">
        <v>10.5</v>
      </c>
      <c r="U8" s="134">
        <v>73.2</v>
      </c>
      <c r="V8" s="115"/>
      <c r="W8" s="33">
        <v>177</v>
      </c>
      <c r="X8" s="33">
        <v>104</v>
      </c>
      <c r="Y8" s="33">
        <v>38</v>
      </c>
      <c r="Z8" s="33">
        <v>555</v>
      </c>
      <c r="AA8" s="33">
        <v>1763</v>
      </c>
      <c r="AB8" s="132">
        <v>2637</v>
      </c>
      <c r="AC8" s="115"/>
      <c r="AD8" s="33">
        <v>1297</v>
      </c>
      <c r="AE8" s="115"/>
    </row>
    <row r="9" spans="1:31" s="7" customFormat="1" ht="12.75" customHeight="1" x14ac:dyDescent="0.2">
      <c r="A9" s="1"/>
      <c r="B9" s="36" t="s">
        <v>146</v>
      </c>
      <c r="C9" s="92"/>
      <c r="D9" s="33">
        <v>2430</v>
      </c>
      <c r="E9" s="33">
        <v>540</v>
      </c>
      <c r="F9" s="33">
        <v>160</v>
      </c>
      <c r="G9" s="33">
        <v>1130</v>
      </c>
      <c r="H9" s="33">
        <v>320</v>
      </c>
      <c r="I9" s="33"/>
      <c r="J9" s="33">
        <v>1570</v>
      </c>
      <c r="K9" s="33">
        <v>180</v>
      </c>
      <c r="L9" s="132">
        <v>6160</v>
      </c>
      <c r="M9" s="33"/>
      <c r="N9" s="56">
        <v>0.2</v>
      </c>
      <c r="O9" s="56">
        <v>0.2</v>
      </c>
      <c r="P9" s="56">
        <v>0.2</v>
      </c>
      <c r="Q9" s="56">
        <v>12.5</v>
      </c>
      <c r="R9" s="56">
        <v>43</v>
      </c>
      <c r="S9" s="33"/>
      <c r="T9" s="56">
        <v>12.5</v>
      </c>
      <c r="U9" s="134">
        <v>68.5</v>
      </c>
      <c r="V9" s="115"/>
      <c r="W9" s="33">
        <v>180</v>
      </c>
      <c r="X9" s="33">
        <v>101</v>
      </c>
      <c r="Y9" s="33">
        <v>38</v>
      </c>
      <c r="Z9" s="33">
        <v>545</v>
      </c>
      <c r="AA9" s="33">
        <v>1246</v>
      </c>
      <c r="AB9" s="132">
        <v>2110</v>
      </c>
      <c r="AC9" s="115"/>
      <c r="AD9" s="33">
        <v>1444</v>
      </c>
      <c r="AE9" s="115"/>
    </row>
    <row r="10" spans="1:31" s="7" customFormat="1" ht="12.75" customHeight="1" x14ac:dyDescent="0.2">
      <c r="A10" s="1"/>
      <c r="B10" s="36" t="s">
        <v>491</v>
      </c>
      <c r="C10" s="92"/>
      <c r="D10" s="33">
        <v>2200</v>
      </c>
      <c r="E10" s="33">
        <v>490</v>
      </c>
      <c r="F10" s="33">
        <v>140</v>
      </c>
      <c r="G10" s="33">
        <v>980</v>
      </c>
      <c r="H10" s="33">
        <v>280</v>
      </c>
      <c r="I10" s="33"/>
      <c r="J10" s="33">
        <v>1180</v>
      </c>
      <c r="K10" s="33">
        <v>100</v>
      </c>
      <c r="L10" s="132">
        <v>5270</v>
      </c>
      <c r="M10" s="33"/>
      <c r="N10" s="56">
        <v>0.1</v>
      </c>
      <c r="O10" s="56">
        <v>0.2</v>
      </c>
      <c r="P10" s="56">
        <v>0.1</v>
      </c>
      <c r="Q10" s="56">
        <v>10.4</v>
      </c>
      <c r="R10" s="56">
        <v>40.1</v>
      </c>
      <c r="S10" s="33"/>
      <c r="T10" s="56">
        <v>7.2</v>
      </c>
      <c r="U10" s="134">
        <v>58.1</v>
      </c>
      <c r="V10" s="115"/>
      <c r="W10" s="33">
        <v>167</v>
      </c>
      <c r="X10" s="33">
        <v>92</v>
      </c>
      <c r="Y10" s="33">
        <v>33</v>
      </c>
      <c r="Z10" s="33">
        <v>463</v>
      </c>
      <c r="AA10" s="33">
        <v>1270</v>
      </c>
      <c r="AB10" s="132">
        <v>2025</v>
      </c>
      <c r="AC10" s="115"/>
      <c r="AD10" s="33">
        <v>1079</v>
      </c>
      <c r="AE10" s="115"/>
    </row>
    <row r="11" spans="1:31" s="7" customFormat="1" ht="12.75" customHeight="1" x14ac:dyDescent="0.2">
      <c r="A11" s="1"/>
      <c r="B11" s="36" t="s">
        <v>435</v>
      </c>
      <c r="C11" s="92"/>
      <c r="D11" s="33">
        <v>380</v>
      </c>
      <c r="E11" s="33">
        <v>110</v>
      </c>
      <c r="F11" s="33">
        <v>30</v>
      </c>
      <c r="G11" s="33">
        <v>210</v>
      </c>
      <c r="H11" s="33">
        <v>60</v>
      </c>
      <c r="I11" s="33"/>
      <c r="J11" s="33">
        <v>230</v>
      </c>
      <c r="K11" s="33">
        <v>20</v>
      </c>
      <c r="L11" s="132">
        <v>1020</v>
      </c>
      <c r="M11" s="33"/>
      <c r="N11" s="56">
        <v>0.1</v>
      </c>
      <c r="O11" s="56" t="s">
        <v>536</v>
      </c>
      <c r="P11" s="56" t="s">
        <v>573</v>
      </c>
      <c r="Q11" s="56">
        <v>2.2000000000000002</v>
      </c>
      <c r="R11" s="56">
        <v>21.3</v>
      </c>
      <c r="S11" s="33"/>
      <c r="T11" s="56">
        <v>1</v>
      </c>
      <c r="U11" s="134">
        <v>24.7</v>
      </c>
      <c r="V11" s="115"/>
      <c r="W11" s="33">
        <v>28</v>
      </c>
      <c r="X11" s="33">
        <v>21</v>
      </c>
      <c r="Y11" s="33">
        <v>8</v>
      </c>
      <c r="Z11" s="33">
        <v>102</v>
      </c>
      <c r="AA11" s="33">
        <v>474</v>
      </c>
      <c r="AB11" s="132">
        <v>633</v>
      </c>
      <c r="AC11" s="115"/>
      <c r="AD11" s="33">
        <v>125</v>
      </c>
      <c r="AE11" s="115"/>
    </row>
    <row r="12" spans="1:31" ht="26.45" customHeight="1" x14ac:dyDescent="0.2">
      <c r="A12" s="7" t="s">
        <v>436</v>
      </c>
      <c r="B12" s="7"/>
      <c r="C12" s="92"/>
      <c r="D12" s="33"/>
      <c r="E12" s="33"/>
      <c r="F12" s="33"/>
      <c r="G12" s="33"/>
      <c r="H12" s="33"/>
      <c r="I12" s="33"/>
      <c r="J12" s="33"/>
      <c r="K12" s="33"/>
      <c r="L12" s="132"/>
      <c r="M12" s="33"/>
      <c r="N12" s="41"/>
      <c r="O12" s="41"/>
      <c r="P12" s="41"/>
      <c r="Q12" s="41"/>
      <c r="R12" s="56"/>
      <c r="S12" s="33"/>
      <c r="T12" s="41"/>
      <c r="U12" s="135"/>
      <c r="AA12" s="33"/>
      <c r="AB12" s="132"/>
    </row>
    <row r="13" spans="1:31" ht="12.75" customHeight="1" x14ac:dyDescent="0.2">
      <c r="A13" s="1"/>
      <c r="B13" s="36" t="s">
        <v>437</v>
      </c>
      <c r="C13" s="92"/>
      <c r="D13" s="33">
        <v>590</v>
      </c>
      <c r="E13" s="33">
        <v>140</v>
      </c>
      <c r="F13" s="33">
        <v>40</v>
      </c>
      <c r="G13" s="33">
        <v>240</v>
      </c>
      <c r="H13" s="33">
        <v>80</v>
      </c>
      <c r="I13" s="33"/>
      <c r="J13" s="33">
        <v>350</v>
      </c>
      <c r="K13" s="33">
        <v>50</v>
      </c>
      <c r="L13" s="132">
        <v>1430</v>
      </c>
      <c r="M13" s="33"/>
      <c r="N13" s="56" t="s">
        <v>573</v>
      </c>
      <c r="O13" s="56">
        <v>0.1</v>
      </c>
      <c r="P13" s="56" t="s">
        <v>573</v>
      </c>
      <c r="Q13" s="56">
        <v>2.8</v>
      </c>
      <c r="R13" s="56">
        <v>10.1</v>
      </c>
      <c r="S13" s="33"/>
      <c r="T13" s="56">
        <v>2.7</v>
      </c>
      <c r="U13" s="134">
        <v>15.6</v>
      </c>
      <c r="W13" s="33">
        <v>42</v>
      </c>
      <c r="X13" s="33">
        <v>26</v>
      </c>
      <c r="Y13" s="33">
        <v>9</v>
      </c>
      <c r="Z13" s="33">
        <v>120</v>
      </c>
      <c r="AA13" s="33">
        <v>328</v>
      </c>
      <c r="AB13" s="132">
        <v>524</v>
      </c>
      <c r="AD13" s="33">
        <v>260</v>
      </c>
    </row>
    <row r="14" spans="1:31" ht="12.75" customHeight="1" x14ac:dyDescent="0.2">
      <c r="A14" s="1"/>
      <c r="B14" s="36" t="s">
        <v>438</v>
      </c>
      <c r="C14" s="92"/>
      <c r="D14" s="33">
        <v>610</v>
      </c>
      <c r="E14" s="33">
        <v>120</v>
      </c>
      <c r="F14" s="33">
        <v>40</v>
      </c>
      <c r="G14" s="33">
        <v>280</v>
      </c>
      <c r="H14" s="33">
        <v>80</v>
      </c>
      <c r="I14" s="33"/>
      <c r="J14" s="33">
        <v>370</v>
      </c>
      <c r="K14" s="33">
        <v>40</v>
      </c>
      <c r="L14" s="132">
        <v>1490</v>
      </c>
      <c r="M14" s="33"/>
      <c r="N14" s="56" t="s">
        <v>573</v>
      </c>
      <c r="O14" s="56">
        <v>0.1</v>
      </c>
      <c r="P14" s="56" t="s">
        <v>573</v>
      </c>
      <c r="Q14" s="56">
        <v>3.1</v>
      </c>
      <c r="R14" s="56">
        <v>11.5</v>
      </c>
      <c r="S14" s="33"/>
      <c r="T14" s="56">
        <v>3</v>
      </c>
      <c r="U14" s="134">
        <v>17.7</v>
      </c>
      <c r="W14" s="33">
        <v>44</v>
      </c>
      <c r="X14" s="33">
        <v>24</v>
      </c>
      <c r="Y14" s="33">
        <v>9</v>
      </c>
      <c r="Z14" s="33">
        <v>129</v>
      </c>
      <c r="AA14" s="33">
        <v>486</v>
      </c>
      <c r="AB14" s="132">
        <v>692</v>
      </c>
      <c r="AD14" s="33">
        <v>389</v>
      </c>
    </row>
    <row r="15" spans="1:31" ht="12.75" customHeight="1" x14ac:dyDescent="0.2">
      <c r="A15" s="1"/>
      <c r="B15" s="36" t="s">
        <v>439</v>
      </c>
      <c r="C15" s="92"/>
      <c r="D15" s="33">
        <v>670</v>
      </c>
      <c r="E15" s="33">
        <v>150</v>
      </c>
      <c r="F15" s="33">
        <v>50</v>
      </c>
      <c r="G15" s="33">
        <v>340</v>
      </c>
      <c r="H15" s="33">
        <v>100</v>
      </c>
      <c r="I15" s="33"/>
      <c r="J15" s="33">
        <v>400</v>
      </c>
      <c r="K15" s="33">
        <v>60</v>
      </c>
      <c r="L15" s="132">
        <v>1700</v>
      </c>
      <c r="M15" s="33"/>
      <c r="N15" s="56" t="s">
        <v>573</v>
      </c>
      <c r="O15" s="56">
        <v>0.1</v>
      </c>
      <c r="P15" s="56" t="s">
        <v>573</v>
      </c>
      <c r="Q15" s="56">
        <v>3.7</v>
      </c>
      <c r="R15" s="56">
        <v>13.700000000000001</v>
      </c>
      <c r="S15" s="33"/>
      <c r="T15" s="56">
        <v>2.1</v>
      </c>
      <c r="U15" s="134">
        <v>19.600000000000001</v>
      </c>
      <c r="W15" s="33">
        <v>49</v>
      </c>
      <c r="X15" s="33">
        <v>28</v>
      </c>
      <c r="Y15" s="33">
        <v>11</v>
      </c>
      <c r="Z15" s="33">
        <v>161</v>
      </c>
      <c r="AA15" s="33">
        <v>411</v>
      </c>
      <c r="AB15" s="132">
        <v>660</v>
      </c>
      <c r="AD15" s="33">
        <v>321</v>
      </c>
    </row>
    <row r="16" spans="1:31" ht="12.75" customHeight="1" x14ac:dyDescent="0.2">
      <c r="A16" s="1"/>
      <c r="B16" s="36" t="s">
        <v>440</v>
      </c>
      <c r="C16" s="92"/>
      <c r="D16" s="33">
        <v>580</v>
      </c>
      <c r="E16" s="33">
        <v>150</v>
      </c>
      <c r="F16" s="33">
        <v>40</v>
      </c>
      <c r="G16" s="33">
        <v>290</v>
      </c>
      <c r="H16" s="33">
        <v>110</v>
      </c>
      <c r="I16" s="33"/>
      <c r="J16" s="33">
        <v>400</v>
      </c>
      <c r="K16" s="33">
        <v>30</v>
      </c>
      <c r="L16" s="132">
        <v>1570</v>
      </c>
      <c r="M16" s="33"/>
      <c r="N16" s="56" t="s">
        <v>573</v>
      </c>
      <c r="O16" s="56">
        <v>0.1</v>
      </c>
      <c r="P16" s="56" t="s">
        <v>573</v>
      </c>
      <c r="Q16" s="56">
        <v>3</v>
      </c>
      <c r="R16" s="56">
        <v>14.4</v>
      </c>
      <c r="S16" s="33"/>
      <c r="T16" s="56">
        <v>2.8</v>
      </c>
      <c r="U16" s="134">
        <v>20.3</v>
      </c>
      <c r="W16" s="33">
        <v>43</v>
      </c>
      <c r="X16" s="33">
        <v>27</v>
      </c>
      <c r="Y16" s="33">
        <v>8</v>
      </c>
      <c r="Z16" s="33">
        <v>145</v>
      </c>
      <c r="AA16" s="33">
        <v>538</v>
      </c>
      <c r="AB16" s="132">
        <v>761</v>
      </c>
      <c r="AD16" s="33">
        <v>328</v>
      </c>
    </row>
    <row r="17" spans="1:31" ht="26.45" customHeight="1" x14ac:dyDescent="0.2">
      <c r="A17" s="1"/>
      <c r="B17" s="36" t="s">
        <v>441</v>
      </c>
      <c r="C17" s="92"/>
      <c r="D17" s="33">
        <v>660</v>
      </c>
      <c r="E17" s="33">
        <v>160</v>
      </c>
      <c r="F17" s="33">
        <v>40</v>
      </c>
      <c r="G17" s="33">
        <v>260</v>
      </c>
      <c r="H17" s="33">
        <v>60</v>
      </c>
      <c r="I17" s="33"/>
      <c r="J17" s="33">
        <v>360</v>
      </c>
      <c r="K17" s="33">
        <v>40</v>
      </c>
      <c r="L17" s="132">
        <v>1530</v>
      </c>
      <c r="M17" s="33"/>
      <c r="N17" s="56" t="s">
        <v>573</v>
      </c>
      <c r="O17" s="56">
        <v>0.1</v>
      </c>
      <c r="P17" s="56" t="s">
        <v>573</v>
      </c>
      <c r="Q17" s="56">
        <v>2.8</v>
      </c>
      <c r="R17" s="56">
        <v>6.6999999999999993</v>
      </c>
      <c r="S17" s="33"/>
      <c r="T17" s="56">
        <v>4.5999999999999996</v>
      </c>
      <c r="U17" s="134">
        <v>14.1</v>
      </c>
      <c r="W17" s="33">
        <v>46</v>
      </c>
      <c r="X17" s="33">
        <v>29</v>
      </c>
      <c r="Y17" s="33">
        <v>10</v>
      </c>
      <c r="Z17" s="33">
        <v>121</v>
      </c>
      <c r="AA17" s="33">
        <v>175</v>
      </c>
      <c r="AB17" s="132">
        <v>381</v>
      </c>
      <c r="AD17" s="33">
        <v>378</v>
      </c>
    </row>
    <row r="18" spans="1:31" ht="12.75" customHeight="1" x14ac:dyDescent="0.2">
      <c r="A18" s="1"/>
      <c r="B18" s="36" t="s">
        <v>442</v>
      </c>
      <c r="C18" s="92"/>
      <c r="D18" s="33">
        <v>550</v>
      </c>
      <c r="E18" s="33">
        <v>130</v>
      </c>
      <c r="F18" s="33">
        <v>40</v>
      </c>
      <c r="G18" s="33">
        <v>300</v>
      </c>
      <c r="H18" s="33">
        <v>100</v>
      </c>
      <c r="I18" s="33"/>
      <c r="J18" s="33">
        <v>460</v>
      </c>
      <c r="K18" s="33">
        <v>30</v>
      </c>
      <c r="L18" s="132">
        <v>1570</v>
      </c>
      <c r="M18" s="33"/>
      <c r="N18" s="56" t="s">
        <v>573</v>
      </c>
      <c r="O18" s="56">
        <v>0.1</v>
      </c>
      <c r="P18" s="56" t="s">
        <v>573</v>
      </c>
      <c r="Q18" s="56">
        <v>3.3</v>
      </c>
      <c r="R18" s="56">
        <v>11.600000000000001</v>
      </c>
      <c r="S18" s="33"/>
      <c r="T18" s="56">
        <v>2.1</v>
      </c>
      <c r="U18" s="134">
        <v>17.100000000000001</v>
      </c>
      <c r="W18" s="33">
        <v>41</v>
      </c>
      <c r="X18" s="33">
        <v>24</v>
      </c>
      <c r="Y18" s="33">
        <v>10</v>
      </c>
      <c r="Z18" s="33">
        <v>141</v>
      </c>
      <c r="AA18" s="33">
        <v>417</v>
      </c>
      <c r="AB18" s="132">
        <v>633</v>
      </c>
      <c r="AD18" s="33">
        <v>423</v>
      </c>
    </row>
    <row r="19" spans="1:31" ht="12.75" customHeight="1" x14ac:dyDescent="0.2">
      <c r="A19" s="1"/>
      <c r="B19" s="36" t="s">
        <v>443</v>
      </c>
      <c r="C19" s="92"/>
      <c r="D19" s="33">
        <v>630</v>
      </c>
      <c r="E19" s="33">
        <v>120</v>
      </c>
      <c r="F19" s="33">
        <v>30</v>
      </c>
      <c r="G19" s="33">
        <v>290</v>
      </c>
      <c r="H19" s="33">
        <v>100</v>
      </c>
      <c r="I19" s="33"/>
      <c r="J19" s="33">
        <v>350</v>
      </c>
      <c r="K19" s="33">
        <v>30</v>
      </c>
      <c r="L19" s="132">
        <v>1520</v>
      </c>
      <c r="M19" s="33"/>
      <c r="N19" s="56" t="s">
        <v>573</v>
      </c>
      <c r="O19" s="56">
        <v>0.1</v>
      </c>
      <c r="P19" s="56" t="s">
        <v>573</v>
      </c>
      <c r="Q19" s="56">
        <v>3.5</v>
      </c>
      <c r="R19" s="56">
        <v>13.7</v>
      </c>
      <c r="S19" s="33"/>
      <c r="T19" s="56">
        <v>2.9</v>
      </c>
      <c r="U19" s="134">
        <v>20.2</v>
      </c>
      <c r="W19" s="33">
        <v>48</v>
      </c>
      <c r="X19" s="33">
        <v>23</v>
      </c>
      <c r="Y19" s="33">
        <v>8</v>
      </c>
      <c r="Z19" s="33">
        <v>145</v>
      </c>
      <c r="AA19" s="33">
        <v>406</v>
      </c>
      <c r="AB19" s="132">
        <v>630</v>
      </c>
      <c r="AD19" s="33">
        <v>345</v>
      </c>
    </row>
    <row r="20" spans="1:31" ht="12.75" customHeight="1" x14ac:dyDescent="0.2">
      <c r="A20" s="1"/>
      <c r="B20" s="36" t="s">
        <v>444</v>
      </c>
      <c r="C20" s="92"/>
      <c r="D20" s="33">
        <v>600</v>
      </c>
      <c r="E20" s="33">
        <v>140</v>
      </c>
      <c r="F20" s="33">
        <v>40</v>
      </c>
      <c r="G20" s="33">
        <v>290</v>
      </c>
      <c r="H20" s="33">
        <v>60</v>
      </c>
      <c r="I20" s="33"/>
      <c r="J20" s="33">
        <v>400</v>
      </c>
      <c r="K20" s="33">
        <v>70</v>
      </c>
      <c r="L20" s="132">
        <v>1540</v>
      </c>
      <c r="M20" s="33"/>
      <c r="N20" s="56" t="s">
        <v>536</v>
      </c>
      <c r="O20" s="56">
        <v>0.1</v>
      </c>
      <c r="P20" s="56" t="s">
        <v>573</v>
      </c>
      <c r="Q20" s="56">
        <v>2.9</v>
      </c>
      <c r="R20" s="56">
        <v>11.1</v>
      </c>
      <c r="S20" s="33"/>
      <c r="T20" s="56">
        <v>2.9</v>
      </c>
      <c r="U20" s="134">
        <v>17.100000000000001</v>
      </c>
      <c r="W20" s="33">
        <v>45</v>
      </c>
      <c r="X20" s="33">
        <v>26</v>
      </c>
      <c r="Y20" s="33">
        <v>10</v>
      </c>
      <c r="Z20" s="33">
        <v>138</v>
      </c>
      <c r="AA20" s="33">
        <v>247</v>
      </c>
      <c r="AB20" s="132">
        <v>466</v>
      </c>
      <c r="AD20" s="33">
        <v>298</v>
      </c>
    </row>
    <row r="21" spans="1:31" ht="25.5" customHeight="1" x14ac:dyDescent="0.2">
      <c r="A21" s="1"/>
      <c r="B21" s="36" t="s">
        <v>574</v>
      </c>
      <c r="C21" s="92"/>
      <c r="D21" s="33">
        <v>490</v>
      </c>
      <c r="E21" s="33">
        <v>80</v>
      </c>
      <c r="F21" s="33">
        <v>20</v>
      </c>
      <c r="G21" s="33">
        <v>140</v>
      </c>
      <c r="H21" s="33">
        <v>40</v>
      </c>
      <c r="I21" s="33"/>
      <c r="J21" s="33">
        <v>210</v>
      </c>
      <c r="K21" s="33">
        <v>20</v>
      </c>
      <c r="L21" s="132">
        <v>990</v>
      </c>
      <c r="M21" s="33"/>
      <c r="N21" s="56" t="s">
        <v>573</v>
      </c>
      <c r="O21" s="56" t="s">
        <v>573</v>
      </c>
      <c r="P21" s="56" t="s">
        <v>573</v>
      </c>
      <c r="Q21" s="56">
        <v>1.4</v>
      </c>
      <c r="R21" s="56">
        <v>6.8</v>
      </c>
      <c r="S21" s="33"/>
      <c r="T21" s="56">
        <v>0.7</v>
      </c>
      <c r="U21" s="134">
        <v>8.9</v>
      </c>
      <c r="W21" s="33">
        <v>38</v>
      </c>
      <c r="X21" s="33">
        <v>16</v>
      </c>
      <c r="Y21" s="33">
        <v>6</v>
      </c>
      <c r="Z21" s="33">
        <v>64</v>
      </c>
      <c r="AA21" s="33">
        <v>155</v>
      </c>
      <c r="AB21" s="132">
        <v>278</v>
      </c>
      <c r="AD21" s="33">
        <v>123</v>
      </c>
    </row>
    <row r="22" spans="1:31" ht="12.75" customHeight="1" x14ac:dyDescent="0.2">
      <c r="A22" s="1"/>
      <c r="B22" s="36" t="s">
        <v>575</v>
      </c>
      <c r="C22" s="92"/>
      <c r="D22" s="33">
        <v>520</v>
      </c>
      <c r="E22" s="33">
        <v>100</v>
      </c>
      <c r="F22" s="33">
        <v>40</v>
      </c>
      <c r="G22" s="33">
        <v>200</v>
      </c>
      <c r="H22" s="33">
        <v>60</v>
      </c>
      <c r="I22" s="33"/>
      <c r="J22" s="33">
        <v>300</v>
      </c>
      <c r="K22" s="33">
        <v>20</v>
      </c>
      <c r="L22" s="132">
        <v>1210</v>
      </c>
      <c r="M22" s="33"/>
      <c r="N22" s="56" t="s">
        <v>573</v>
      </c>
      <c r="O22" s="56" t="s">
        <v>573</v>
      </c>
      <c r="P22" s="56" t="s">
        <v>573</v>
      </c>
      <c r="Q22" s="56">
        <v>2.2000000000000002</v>
      </c>
      <c r="R22" s="56">
        <v>6.4</v>
      </c>
      <c r="S22" s="33"/>
      <c r="T22" s="56">
        <v>1.5</v>
      </c>
      <c r="U22" s="134">
        <v>10.199999999999999</v>
      </c>
      <c r="W22" s="33">
        <v>39</v>
      </c>
      <c r="X22" s="33">
        <v>19</v>
      </c>
      <c r="Y22" s="33">
        <v>9</v>
      </c>
      <c r="Z22" s="33">
        <v>92</v>
      </c>
      <c r="AA22" s="33">
        <v>306</v>
      </c>
      <c r="AB22" s="132">
        <v>464</v>
      </c>
      <c r="AD22" s="33">
        <v>287</v>
      </c>
    </row>
    <row r="23" spans="1:31" ht="12.75" customHeight="1" x14ac:dyDescent="0.2">
      <c r="A23" s="1"/>
      <c r="B23" s="36" t="s">
        <v>576</v>
      </c>
      <c r="C23" s="92"/>
      <c r="D23" s="33">
        <v>580</v>
      </c>
      <c r="E23" s="33">
        <v>150</v>
      </c>
      <c r="F23" s="33">
        <v>30</v>
      </c>
      <c r="G23" s="33">
        <v>330</v>
      </c>
      <c r="H23" s="33">
        <v>90</v>
      </c>
      <c r="I23" s="33"/>
      <c r="J23" s="33">
        <v>360</v>
      </c>
      <c r="K23" s="33">
        <v>30</v>
      </c>
      <c r="L23" s="132">
        <v>1540</v>
      </c>
      <c r="M23" s="33"/>
      <c r="N23" s="56" t="s">
        <v>573</v>
      </c>
      <c r="O23" s="56">
        <v>0.1</v>
      </c>
      <c r="P23" s="56" t="s">
        <v>573</v>
      </c>
      <c r="Q23" s="56">
        <v>3.5</v>
      </c>
      <c r="R23" s="56">
        <v>13.299999999999999</v>
      </c>
      <c r="S23" s="33"/>
      <c r="T23" s="56">
        <v>1.8</v>
      </c>
      <c r="U23" s="134">
        <v>18.8</v>
      </c>
      <c r="W23" s="33">
        <v>45</v>
      </c>
      <c r="X23" s="33">
        <v>29</v>
      </c>
      <c r="Y23" s="33">
        <v>7</v>
      </c>
      <c r="Z23" s="33">
        <v>158</v>
      </c>
      <c r="AA23" s="33">
        <v>317</v>
      </c>
      <c r="AB23" s="132">
        <v>556</v>
      </c>
      <c r="AD23" s="33">
        <v>278</v>
      </c>
    </row>
    <row r="24" spans="1:31" ht="12.75" customHeight="1" x14ac:dyDescent="0.2">
      <c r="A24" s="1"/>
      <c r="B24" s="36" t="s">
        <v>577</v>
      </c>
      <c r="C24" s="92"/>
      <c r="D24" s="33">
        <v>600</v>
      </c>
      <c r="E24" s="33">
        <v>160</v>
      </c>
      <c r="F24" s="33">
        <v>40</v>
      </c>
      <c r="G24" s="33">
        <v>310</v>
      </c>
      <c r="H24" s="33">
        <v>90</v>
      </c>
      <c r="I24" s="33"/>
      <c r="J24" s="33">
        <v>320</v>
      </c>
      <c r="K24" s="33">
        <v>30</v>
      </c>
      <c r="L24" s="132">
        <v>1530</v>
      </c>
      <c r="M24" s="33"/>
      <c r="N24" s="56" t="s">
        <v>573</v>
      </c>
      <c r="O24" s="56" t="s">
        <v>573</v>
      </c>
      <c r="P24" s="56" t="s">
        <v>573</v>
      </c>
      <c r="Q24" s="56">
        <v>3.3</v>
      </c>
      <c r="R24" s="56">
        <v>13.6</v>
      </c>
      <c r="S24" s="33"/>
      <c r="T24" s="56">
        <v>3.2</v>
      </c>
      <c r="U24" s="134">
        <v>20.100000000000001</v>
      </c>
      <c r="W24" s="33">
        <v>46</v>
      </c>
      <c r="X24" s="33">
        <v>29</v>
      </c>
      <c r="Y24" s="33">
        <v>10</v>
      </c>
      <c r="Z24" s="33">
        <v>149</v>
      </c>
      <c r="AA24" s="33">
        <v>492</v>
      </c>
      <c r="AB24" s="132">
        <v>726</v>
      </c>
      <c r="AD24" s="33">
        <v>391</v>
      </c>
    </row>
    <row r="25" spans="1:31" ht="26.45" customHeight="1" x14ac:dyDescent="0.2">
      <c r="A25" s="7" t="s">
        <v>449</v>
      </c>
      <c r="B25" s="7"/>
      <c r="C25" s="92"/>
      <c r="D25" s="136"/>
      <c r="E25" s="136"/>
      <c r="F25" s="136"/>
      <c r="G25" s="136"/>
      <c r="H25" s="33"/>
      <c r="I25" s="136"/>
      <c r="J25" s="136"/>
      <c r="K25" s="136"/>
      <c r="L25" s="132"/>
      <c r="M25" s="33"/>
      <c r="N25" s="41"/>
      <c r="O25" s="41"/>
      <c r="P25" s="41"/>
      <c r="Q25" s="41"/>
      <c r="R25" s="56"/>
      <c r="S25" s="33"/>
      <c r="T25" s="41"/>
      <c r="U25" s="137"/>
      <c r="AA25" s="33"/>
      <c r="AB25" s="132"/>
    </row>
    <row r="26" spans="1:31" x14ac:dyDescent="0.2">
      <c r="A26" s="1"/>
      <c r="B26" s="91" t="s">
        <v>450</v>
      </c>
      <c r="C26" s="7"/>
      <c r="D26" s="33">
        <v>210</v>
      </c>
      <c r="E26" s="33">
        <v>50</v>
      </c>
      <c r="F26" s="33">
        <v>10</v>
      </c>
      <c r="G26" s="33">
        <v>80</v>
      </c>
      <c r="H26" s="33">
        <v>30</v>
      </c>
      <c r="I26" s="33"/>
      <c r="J26" s="33">
        <v>120</v>
      </c>
      <c r="K26" s="33">
        <v>20</v>
      </c>
      <c r="L26" s="132">
        <v>490</v>
      </c>
      <c r="M26" s="33"/>
      <c r="N26" s="56" t="s">
        <v>573</v>
      </c>
      <c r="O26" s="56" t="s">
        <v>573</v>
      </c>
      <c r="P26" s="56" t="s">
        <v>573</v>
      </c>
      <c r="Q26" s="56">
        <v>1</v>
      </c>
      <c r="R26" s="56">
        <v>3.6999999999999997</v>
      </c>
      <c r="S26" s="33"/>
      <c r="T26" s="56" t="s">
        <v>536</v>
      </c>
      <c r="U26" s="134">
        <v>6</v>
      </c>
      <c r="W26" s="33">
        <v>15</v>
      </c>
      <c r="X26" s="33">
        <v>9</v>
      </c>
      <c r="Y26" s="33">
        <v>3</v>
      </c>
      <c r="Z26" s="33">
        <v>42</v>
      </c>
      <c r="AA26" s="33">
        <v>148</v>
      </c>
      <c r="AB26" s="132">
        <v>217</v>
      </c>
      <c r="AD26" s="33">
        <v>124</v>
      </c>
    </row>
    <row r="27" spans="1:31" x14ac:dyDescent="0.2">
      <c r="A27" s="1"/>
      <c r="B27" s="91" t="s">
        <v>451</v>
      </c>
      <c r="C27" s="92"/>
      <c r="D27" s="33">
        <v>200</v>
      </c>
      <c r="E27" s="33">
        <v>40</v>
      </c>
      <c r="F27" s="33">
        <v>10</v>
      </c>
      <c r="G27" s="33">
        <v>80</v>
      </c>
      <c r="H27" s="33">
        <v>20</v>
      </c>
      <c r="I27" s="33"/>
      <c r="J27" s="33">
        <v>110</v>
      </c>
      <c r="K27" s="33">
        <v>20</v>
      </c>
      <c r="L27" s="132">
        <v>450</v>
      </c>
      <c r="M27" s="33"/>
      <c r="N27" s="56" t="s">
        <v>573</v>
      </c>
      <c r="O27" s="56" t="s">
        <v>573</v>
      </c>
      <c r="P27" s="56" t="s">
        <v>573</v>
      </c>
      <c r="Q27" s="56">
        <v>0.9</v>
      </c>
      <c r="R27" s="56">
        <v>2.1</v>
      </c>
      <c r="S27" s="33"/>
      <c r="T27" s="56">
        <v>0.6</v>
      </c>
      <c r="U27" s="134">
        <v>3.6</v>
      </c>
      <c r="W27" s="33">
        <v>14</v>
      </c>
      <c r="X27" s="33">
        <v>7</v>
      </c>
      <c r="Y27" s="33">
        <v>3</v>
      </c>
      <c r="Z27" s="33">
        <v>37</v>
      </c>
      <c r="AA27" s="33">
        <v>64</v>
      </c>
      <c r="AB27" s="132">
        <v>125</v>
      </c>
      <c r="AD27" s="33">
        <v>66</v>
      </c>
    </row>
    <row r="28" spans="1:31" x14ac:dyDescent="0.2">
      <c r="A28" s="1"/>
      <c r="B28" s="91" t="s">
        <v>452</v>
      </c>
      <c r="C28" s="92"/>
      <c r="D28" s="33">
        <v>180</v>
      </c>
      <c r="E28" s="33">
        <v>50</v>
      </c>
      <c r="F28" s="33">
        <v>10</v>
      </c>
      <c r="G28" s="33">
        <v>80</v>
      </c>
      <c r="H28" s="33">
        <v>40</v>
      </c>
      <c r="I28" s="33"/>
      <c r="J28" s="33">
        <v>120</v>
      </c>
      <c r="K28" s="33">
        <v>10</v>
      </c>
      <c r="L28" s="132">
        <v>480</v>
      </c>
      <c r="M28" s="33"/>
      <c r="N28" s="56" t="s">
        <v>573</v>
      </c>
      <c r="O28" s="56" t="s">
        <v>573</v>
      </c>
      <c r="P28" s="56" t="s">
        <v>573</v>
      </c>
      <c r="Q28" s="56">
        <v>0.9</v>
      </c>
      <c r="R28" s="56">
        <v>4.3</v>
      </c>
      <c r="S28" s="33"/>
      <c r="T28" s="56">
        <v>0.7</v>
      </c>
      <c r="U28" s="134">
        <v>6</v>
      </c>
      <c r="W28" s="33">
        <v>13</v>
      </c>
      <c r="X28" s="33">
        <v>10</v>
      </c>
      <c r="Y28" s="33">
        <v>2</v>
      </c>
      <c r="Z28" s="33">
        <v>41</v>
      </c>
      <c r="AA28" s="33">
        <v>116</v>
      </c>
      <c r="AB28" s="132">
        <v>182</v>
      </c>
      <c r="AD28" s="33">
        <v>71</v>
      </c>
    </row>
    <row r="29" spans="1:31" x14ac:dyDescent="0.2">
      <c r="A29" s="1"/>
      <c r="B29" s="91" t="s">
        <v>453</v>
      </c>
      <c r="C29" s="92"/>
      <c r="D29" s="33">
        <v>210</v>
      </c>
      <c r="E29" s="33">
        <v>40</v>
      </c>
      <c r="F29" s="33">
        <v>20</v>
      </c>
      <c r="G29" s="33">
        <v>80</v>
      </c>
      <c r="H29" s="33">
        <v>40</v>
      </c>
      <c r="I29" s="33"/>
      <c r="J29" s="33">
        <v>110</v>
      </c>
      <c r="K29" s="33">
        <v>20</v>
      </c>
      <c r="L29" s="132">
        <v>490</v>
      </c>
      <c r="M29" s="33"/>
      <c r="N29" s="56" t="s">
        <v>573</v>
      </c>
      <c r="O29" s="56" t="s">
        <v>573</v>
      </c>
      <c r="P29" s="56" t="s">
        <v>573</v>
      </c>
      <c r="Q29" s="56">
        <v>1</v>
      </c>
      <c r="R29" s="56">
        <v>5.7</v>
      </c>
      <c r="S29" s="33"/>
      <c r="T29" s="56">
        <v>1.3</v>
      </c>
      <c r="U29" s="134">
        <v>8</v>
      </c>
      <c r="W29" s="33">
        <v>15</v>
      </c>
      <c r="X29" s="33">
        <v>8</v>
      </c>
      <c r="Y29" s="33">
        <v>4</v>
      </c>
      <c r="Z29" s="33">
        <v>39</v>
      </c>
      <c r="AA29" s="33">
        <v>265</v>
      </c>
      <c r="AB29" s="132">
        <v>332</v>
      </c>
      <c r="AD29" s="33">
        <v>99</v>
      </c>
    </row>
    <row r="30" spans="1:31" x14ac:dyDescent="0.2">
      <c r="A30" s="1"/>
      <c r="B30" s="91" t="s">
        <v>454</v>
      </c>
      <c r="C30" s="92"/>
      <c r="D30" s="33">
        <v>230</v>
      </c>
      <c r="E30" s="33">
        <v>40</v>
      </c>
      <c r="F30" s="33">
        <v>10</v>
      </c>
      <c r="G30" s="33">
        <v>110</v>
      </c>
      <c r="H30" s="33">
        <v>30</v>
      </c>
      <c r="I30" s="33"/>
      <c r="J30" s="33">
        <v>110</v>
      </c>
      <c r="K30" s="33">
        <v>10</v>
      </c>
      <c r="L30" s="132">
        <v>530</v>
      </c>
      <c r="M30" s="33"/>
      <c r="N30" s="56" t="s">
        <v>573</v>
      </c>
      <c r="O30" s="56" t="s">
        <v>573</v>
      </c>
      <c r="P30" s="56" t="s">
        <v>573</v>
      </c>
      <c r="Q30" s="56">
        <v>1.3</v>
      </c>
      <c r="R30" s="56">
        <v>2.2000000000000002</v>
      </c>
      <c r="S30" s="33"/>
      <c r="T30" s="56">
        <v>0.2</v>
      </c>
      <c r="U30" s="134">
        <v>3.8</v>
      </c>
      <c r="W30" s="33">
        <v>16</v>
      </c>
      <c r="X30" s="33">
        <v>7</v>
      </c>
      <c r="Y30" s="33">
        <v>2</v>
      </c>
      <c r="Z30" s="33">
        <v>53</v>
      </c>
      <c r="AA30" s="33">
        <v>111</v>
      </c>
      <c r="AB30" s="132">
        <v>191</v>
      </c>
      <c r="AD30" s="33">
        <v>59</v>
      </c>
    </row>
    <row r="31" spans="1:31" s="7" customFormat="1" x14ac:dyDescent="0.2">
      <c r="A31" s="1"/>
      <c r="B31" s="91" t="s">
        <v>455</v>
      </c>
      <c r="C31" s="92"/>
      <c r="D31" s="33">
        <v>170</v>
      </c>
      <c r="E31" s="33">
        <v>40</v>
      </c>
      <c r="F31" s="33">
        <v>10</v>
      </c>
      <c r="G31" s="33">
        <v>80</v>
      </c>
      <c r="H31" s="33">
        <v>20</v>
      </c>
      <c r="I31" s="33"/>
      <c r="J31" s="33">
        <v>150</v>
      </c>
      <c r="K31" s="33">
        <v>10</v>
      </c>
      <c r="L31" s="132">
        <v>470</v>
      </c>
      <c r="M31" s="33"/>
      <c r="N31" s="56" t="s">
        <v>573</v>
      </c>
      <c r="O31" s="56" t="s">
        <v>573</v>
      </c>
      <c r="P31" s="56" t="s">
        <v>573</v>
      </c>
      <c r="Q31" s="56">
        <v>0.8</v>
      </c>
      <c r="R31" s="56">
        <v>3.6</v>
      </c>
      <c r="S31" s="33"/>
      <c r="T31" s="56">
        <v>1.5</v>
      </c>
      <c r="U31" s="134">
        <v>5.9</v>
      </c>
      <c r="V31" s="115"/>
      <c r="W31" s="33">
        <v>13</v>
      </c>
      <c r="X31" s="33">
        <v>8</v>
      </c>
      <c r="Y31" s="33">
        <v>3</v>
      </c>
      <c r="Z31" s="33">
        <v>37</v>
      </c>
      <c r="AA31" s="33">
        <v>109</v>
      </c>
      <c r="AB31" s="132">
        <v>170</v>
      </c>
      <c r="AC31" s="115"/>
      <c r="AD31" s="33">
        <v>231</v>
      </c>
      <c r="AE31" s="78"/>
    </row>
    <row r="32" spans="1:31" x14ac:dyDescent="0.2">
      <c r="A32" s="1"/>
      <c r="B32" s="91" t="s">
        <v>456</v>
      </c>
      <c r="C32" s="92"/>
      <c r="D32" s="33">
        <v>250</v>
      </c>
      <c r="E32" s="33">
        <v>50</v>
      </c>
      <c r="F32" s="33">
        <v>20</v>
      </c>
      <c r="G32" s="33">
        <v>120</v>
      </c>
      <c r="H32" s="33">
        <v>30</v>
      </c>
      <c r="I32" s="33"/>
      <c r="J32" s="33">
        <v>140</v>
      </c>
      <c r="K32" s="33">
        <v>40</v>
      </c>
      <c r="L32" s="132">
        <v>610</v>
      </c>
      <c r="M32" s="33"/>
      <c r="N32" s="56" t="s">
        <v>573</v>
      </c>
      <c r="O32" s="56" t="s">
        <v>573</v>
      </c>
      <c r="P32" s="56" t="s">
        <v>573</v>
      </c>
      <c r="Q32" s="56">
        <v>1.3</v>
      </c>
      <c r="R32" s="56">
        <v>3.9</v>
      </c>
      <c r="S32" s="33"/>
      <c r="T32" s="56">
        <v>1.2</v>
      </c>
      <c r="U32" s="134">
        <v>6.6</v>
      </c>
      <c r="W32" s="33">
        <v>18</v>
      </c>
      <c r="X32" s="33">
        <v>10</v>
      </c>
      <c r="Y32" s="33">
        <v>4</v>
      </c>
      <c r="Z32" s="33">
        <v>58</v>
      </c>
      <c r="AA32" s="33">
        <v>131</v>
      </c>
      <c r="AB32" s="132">
        <v>221</v>
      </c>
      <c r="AD32" s="33">
        <v>112</v>
      </c>
    </row>
    <row r="33" spans="1:30" x14ac:dyDescent="0.2">
      <c r="A33" s="1"/>
      <c r="B33" s="91" t="s">
        <v>457</v>
      </c>
      <c r="C33" s="92"/>
      <c r="D33" s="33">
        <v>200</v>
      </c>
      <c r="E33" s="33">
        <v>50</v>
      </c>
      <c r="F33" s="33">
        <v>20</v>
      </c>
      <c r="G33" s="33">
        <v>110</v>
      </c>
      <c r="H33" s="33">
        <v>20</v>
      </c>
      <c r="I33" s="33"/>
      <c r="J33" s="33">
        <v>150</v>
      </c>
      <c r="K33" s="33">
        <v>10</v>
      </c>
      <c r="L33" s="132">
        <v>560</v>
      </c>
      <c r="M33" s="33"/>
      <c r="N33" s="56" t="s">
        <v>573</v>
      </c>
      <c r="O33" s="56" t="s">
        <v>573</v>
      </c>
      <c r="P33" s="56" t="s">
        <v>573</v>
      </c>
      <c r="Q33" s="56">
        <v>1.2</v>
      </c>
      <c r="R33" s="56">
        <v>4</v>
      </c>
      <c r="S33" s="33"/>
      <c r="T33" s="56">
        <v>0.2</v>
      </c>
      <c r="U33" s="134">
        <v>5.6</v>
      </c>
      <c r="V33" s="1"/>
      <c r="W33" s="33">
        <v>16</v>
      </c>
      <c r="X33" s="33">
        <v>10</v>
      </c>
      <c r="Y33" s="33">
        <v>4</v>
      </c>
      <c r="Z33" s="33">
        <v>52</v>
      </c>
      <c r="AA33" s="33">
        <v>96</v>
      </c>
      <c r="AB33" s="132">
        <v>177</v>
      </c>
      <c r="AC33" s="1"/>
      <c r="AD33" s="33">
        <v>114</v>
      </c>
    </row>
    <row r="34" spans="1:30" x14ac:dyDescent="0.2">
      <c r="A34" s="1"/>
      <c r="B34" s="91" t="s">
        <v>458</v>
      </c>
      <c r="C34" s="92"/>
      <c r="D34" s="33">
        <v>220</v>
      </c>
      <c r="E34" s="33">
        <v>40</v>
      </c>
      <c r="F34" s="33">
        <v>20</v>
      </c>
      <c r="G34" s="33">
        <v>110</v>
      </c>
      <c r="H34" s="33">
        <v>40</v>
      </c>
      <c r="I34" s="33"/>
      <c r="J34" s="33">
        <v>110</v>
      </c>
      <c r="K34" s="33">
        <v>20</v>
      </c>
      <c r="L34" s="132">
        <v>530</v>
      </c>
      <c r="M34" s="33"/>
      <c r="N34" s="56" t="s">
        <v>536</v>
      </c>
      <c r="O34" s="56" t="s">
        <v>573</v>
      </c>
      <c r="P34" s="56" t="s">
        <v>573</v>
      </c>
      <c r="Q34" s="56">
        <v>1.1000000000000001</v>
      </c>
      <c r="R34" s="56">
        <v>5.6</v>
      </c>
      <c r="S34" s="33"/>
      <c r="T34" s="56">
        <v>0.6</v>
      </c>
      <c r="U34" s="134">
        <v>7.5</v>
      </c>
      <c r="V34" s="1"/>
      <c r="W34" s="33">
        <v>14</v>
      </c>
      <c r="X34" s="33">
        <v>8</v>
      </c>
      <c r="Y34" s="33">
        <v>4</v>
      </c>
      <c r="Z34" s="33">
        <v>51</v>
      </c>
      <c r="AA34" s="33">
        <v>184</v>
      </c>
      <c r="AB34" s="132">
        <v>261</v>
      </c>
      <c r="AC34" s="1"/>
      <c r="AD34" s="33">
        <v>94</v>
      </c>
    </row>
    <row r="35" spans="1:30" x14ac:dyDescent="0.2">
      <c r="A35" s="1"/>
      <c r="B35" s="91" t="s">
        <v>459</v>
      </c>
      <c r="C35" s="92"/>
      <c r="D35" s="33">
        <v>170</v>
      </c>
      <c r="E35" s="33">
        <v>40</v>
      </c>
      <c r="F35" s="33">
        <v>10</v>
      </c>
      <c r="G35" s="33">
        <v>80</v>
      </c>
      <c r="H35" s="33">
        <v>20</v>
      </c>
      <c r="I35" s="33"/>
      <c r="J35" s="33">
        <v>110</v>
      </c>
      <c r="K35" s="33">
        <v>10</v>
      </c>
      <c r="L35" s="132">
        <v>440</v>
      </c>
      <c r="M35" s="33"/>
      <c r="N35" s="56" t="s">
        <v>536</v>
      </c>
      <c r="O35" s="56" t="s">
        <v>573</v>
      </c>
      <c r="P35" s="56" t="s">
        <v>573</v>
      </c>
      <c r="Q35" s="56">
        <v>0.9</v>
      </c>
      <c r="R35" s="56">
        <v>5.5</v>
      </c>
      <c r="S35" s="33"/>
      <c r="T35" s="56">
        <v>0.4</v>
      </c>
      <c r="U35" s="134">
        <v>6.9</v>
      </c>
      <c r="V35" s="1"/>
      <c r="W35" s="33">
        <v>13</v>
      </c>
      <c r="X35" s="33">
        <v>8</v>
      </c>
      <c r="Y35" s="33">
        <v>2</v>
      </c>
      <c r="Z35" s="33">
        <v>39</v>
      </c>
      <c r="AA35" s="33">
        <v>147</v>
      </c>
      <c r="AB35" s="132">
        <v>209</v>
      </c>
      <c r="AC35" s="1"/>
      <c r="AD35" s="33">
        <v>50</v>
      </c>
    </row>
    <row r="36" spans="1:30" x14ac:dyDescent="0.2">
      <c r="A36" s="1"/>
      <c r="B36" s="91" t="s">
        <v>460</v>
      </c>
      <c r="C36" s="92"/>
      <c r="D36" s="33">
        <v>160</v>
      </c>
      <c r="E36" s="33">
        <v>40</v>
      </c>
      <c r="F36" s="33">
        <v>10</v>
      </c>
      <c r="G36" s="33">
        <v>80</v>
      </c>
      <c r="H36" s="33">
        <v>30</v>
      </c>
      <c r="I36" s="33"/>
      <c r="J36" s="33">
        <v>130</v>
      </c>
      <c r="K36" s="33">
        <v>10</v>
      </c>
      <c r="L36" s="132">
        <v>460</v>
      </c>
      <c r="M36" s="33"/>
      <c r="N36" s="56" t="s">
        <v>573</v>
      </c>
      <c r="O36" s="56" t="s">
        <v>573</v>
      </c>
      <c r="P36" s="56" t="s">
        <v>573</v>
      </c>
      <c r="Q36" s="56">
        <v>0.8</v>
      </c>
      <c r="R36" s="56">
        <v>3.2</v>
      </c>
      <c r="S36" s="33"/>
      <c r="T36" s="56">
        <v>1.4</v>
      </c>
      <c r="U36" s="134">
        <v>5.4</v>
      </c>
      <c r="V36" s="1"/>
      <c r="W36" s="33">
        <v>12</v>
      </c>
      <c r="X36" s="33">
        <v>8</v>
      </c>
      <c r="Y36" s="33">
        <v>3</v>
      </c>
      <c r="Z36" s="33">
        <v>39</v>
      </c>
      <c r="AA36" s="33">
        <v>99</v>
      </c>
      <c r="AB36" s="132">
        <v>161</v>
      </c>
      <c r="AC36" s="1"/>
      <c r="AD36" s="33">
        <v>127</v>
      </c>
    </row>
    <row r="37" spans="1:30" x14ac:dyDescent="0.2">
      <c r="A37" s="1"/>
      <c r="B37" s="91" t="s">
        <v>461</v>
      </c>
      <c r="C37" s="92"/>
      <c r="D37" s="33">
        <v>250</v>
      </c>
      <c r="E37" s="33">
        <v>60</v>
      </c>
      <c r="F37" s="33">
        <v>10</v>
      </c>
      <c r="G37" s="33">
        <v>140</v>
      </c>
      <c r="H37" s="33">
        <v>50</v>
      </c>
      <c r="I37" s="33"/>
      <c r="J37" s="33">
        <v>160</v>
      </c>
      <c r="K37" s="33">
        <v>10</v>
      </c>
      <c r="L37" s="132">
        <v>670</v>
      </c>
      <c r="M37" s="33"/>
      <c r="N37" s="56" t="s">
        <v>573</v>
      </c>
      <c r="O37" s="56" t="s">
        <v>573</v>
      </c>
      <c r="P37" s="56" t="s">
        <v>573</v>
      </c>
      <c r="Q37" s="56">
        <v>1.3</v>
      </c>
      <c r="R37" s="56">
        <v>5.8</v>
      </c>
      <c r="S37" s="33"/>
      <c r="T37" s="56">
        <v>1</v>
      </c>
      <c r="U37" s="134">
        <v>8.1</v>
      </c>
      <c r="V37" s="1"/>
      <c r="W37" s="33">
        <v>18</v>
      </c>
      <c r="X37" s="33">
        <v>11</v>
      </c>
      <c r="Y37" s="33">
        <v>3</v>
      </c>
      <c r="Z37" s="33">
        <v>67</v>
      </c>
      <c r="AA37" s="33">
        <v>292</v>
      </c>
      <c r="AB37" s="132">
        <v>391</v>
      </c>
      <c r="AC37" s="1"/>
      <c r="AD37" s="33">
        <v>151</v>
      </c>
    </row>
    <row r="38" spans="1:30" ht="26.45" customHeight="1" x14ac:dyDescent="0.2">
      <c r="A38" s="1"/>
      <c r="B38" s="91" t="s">
        <v>462</v>
      </c>
      <c r="C38" s="92"/>
      <c r="D38" s="33">
        <v>230</v>
      </c>
      <c r="E38" s="33">
        <v>60</v>
      </c>
      <c r="F38" s="33">
        <v>10</v>
      </c>
      <c r="G38" s="33">
        <v>100</v>
      </c>
      <c r="H38" s="33">
        <v>20</v>
      </c>
      <c r="I38" s="33"/>
      <c r="J38" s="33">
        <v>110</v>
      </c>
      <c r="K38" s="33">
        <v>10</v>
      </c>
      <c r="L38" s="132">
        <v>530</v>
      </c>
      <c r="M38" s="33"/>
      <c r="N38" s="56" t="s">
        <v>573</v>
      </c>
      <c r="O38" s="56" t="s">
        <v>573</v>
      </c>
      <c r="P38" s="56" t="s">
        <v>573</v>
      </c>
      <c r="Q38" s="56">
        <v>1.1000000000000001</v>
      </c>
      <c r="R38" s="56">
        <v>1.2000000000000002</v>
      </c>
      <c r="S38" s="33"/>
      <c r="T38" s="56">
        <v>0.6</v>
      </c>
      <c r="U38" s="134">
        <v>2.9</v>
      </c>
      <c r="V38" s="1"/>
      <c r="W38" s="33">
        <v>17</v>
      </c>
      <c r="X38" s="33">
        <v>10</v>
      </c>
      <c r="Y38" s="33">
        <v>3</v>
      </c>
      <c r="Z38" s="33">
        <v>48</v>
      </c>
      <c r="AA38" s="33">
        <v>55</v>
      </c>
      <c r="AB38" s="132">
        <v>133</v>
      </c>
      <c r="AC38" s="1"/>
      <c r="AD38" s="33">
        <v>63</v>
      </c>
    </row>
    <row r="39" spans="1:30" x14ac:dyDescent="0.2">
      <c r="A39" s="1"/>
      <c r="B39" s="91" t="s">
        <v>463</v>
      </c>
      <c r="C39" s="92"/>
      <c r="D39" s="33">
        <v>220</v>
      </c>
      <c r="E39" s="33">
        <v>50</v>
      </c>
      <c r="F39" s="33">
        <v>10</v>
      </c>
      <c r="G39" s="33">
        <v>80</v>
      </c>
      <c r="H39" s="33" t="s">
        <v>536</v>
      </c>
      <c r="I39" s="33"/>
      <c r="J39" s="33">
        <v>150</v>
      </c>
      <c r="K39" s="33">
        <v>10</v>
      </c>
      <c r="L39" s="132">
        <v>530</v>
      </c>
      <c r="M39" s="33"/>
      <c r="N39" s="56" t="s">
        <v>573</v>
      </c>
      <c r="O39" s="56" t="s">
        <v>573</v>
      </c>
      <c r="P39" s="56" t="s">
        <v>573</v>
      </c>
      <c r="Q39" s="56">
        <v>0.9</v>
      </c>
      <c r="R39" s="56" t="s">
        <v>536</v>
      </c>
      <c r="S39" s="33"/>
      <c r="T39" s="56">
        <v>3.7</v>
      </c>
      <c r="U39" s="134">
        <v>7.7</v>
      </c>
      <c r="W39" s="33">
        <v>16</v>
      </c>
      <c r="X39" s="33">
        <v>8</v>
      </c>
      <c r="Y39" s="33">
        <v>3</v>
      </c>
      <c r="Z39" s="33">
        <v>38</v>
      </c>
      <c r="AA39" s="33" t="s">
        <v>536</v>
      </c>
      <c r="AB39" s="132">
        <v>126</v>
      </c>
      <c r="AD39" s="33">
        <v>272</v>
      </c>
    </row>
    <row r="40" spans="1:30" x14ac:dyDescent="0.2">
      <c r="A40" s="1"/>
      <c r="B40" s="91" t="s">
        <v>464</v>
      </c>
      <c r="C40" s="92"/>
      <c r="D40" s="33">
        <v>210</v>
      </c>
      <c r="E40" s="33">
        <v>60</v>
      </c>
      <c r="F40" s="33">
        <v>10</v>
      </c>
      <c r="G40" s="33">
        <v>70</v>
      </c>
      <c r="H40" s="33">
        <v>20</v>
      </c>
      <c r="I40" s="33"/>
      <c r="J40" s="33">
        <v>100</v>
      </c>
      <c r="K40" s="33">
        <v>10</v>
      </c>
      <c r="L40" s="132">
        <v>470</v>
      </c>
      <c r="M40" s="33"/>
      <c r="N40" s="56" t="s">
        <v>573</v>
      </c>
      <c r="O40" s="56" t="s">
        <v>573</v>
      </c>
      <c r="P40" s="56" t="s">
        <v>573</v>
      </c>
      <c r="Q40" s="56">
        <v>0.8</v>
      </c>
      <c r="R40" s="56">
        <v>2.4</v>
      </c>
      <c r="S40" s="33"/>
      <c r="T40" s="56">
        <v>0.3</v>
      </c>
      <c r="U40" s="134">
        <v>3.5</v>
      </c>
      <c r="V40" s="1"/>
      <c r="W40" s="33">
        <v>13</v>
      </c>
      <c r="X40" s="33">
        <v>10</v>
      </c>
      <c r="Y40" s="33">
        <v>3</v>
      </c>
      <c r="Z40" s="33">
        <v>35</v>
      </c>
      <c r="AA40" s="33">
        <v>60</v>
      </c>
      <c r="AB40" s="132">
        <v>121</v>
      </c>
      <c r="AC40" s="1"/>
      <c r="AD40" s="33">
        <v>43</v>
      </c>
    </row>
    <row r="41" spans="1:30" x14ac:dyDescent="0.2">
      <c r="A41" s="1"/>
      <c r="B41" s="91" t="s">
        <v>465</v>
      </c>
      <c r="C41" s="92"/>
      <c r="D41" s="33">
        <v>220</v>
      </c>
      <c r="E41" s="33">
        <v>40</v>
      </c>
      <c r="F41" s="33">
        <v>20</v>
      </c>
      <c r="G41" s="33">
        <v>130</v>
      </c>
      <c r="H41" s="33">
        <v>40</v>
      </c>
      <c r="I41" s="33"/>
      <c r="J41" s="33">
        <v>160</v>
      </c>
      <c r="K41" s="33">
        <v>10</v>
      </c>
      <c r="L41" s="132">
        <v>590</v>
      </c>
      <c r="M41" s="33"/>
      <c r="N41" s="56" t="s">
        <v>573</v>
      </c>
      <c r="O41" s="56" t="s">
        <v>573</v>
      </c>
      <c r="P41" s="56" t="s">
        <v>573</v>
      </c>
      <c r="Q41" s="56">
        <v>1.4</v>
      </c>
      <c r="R41" s="56">
        <v>2.8</v>
      </c>
      <c r="S41" s="33"/>
      <c r="T41" s="56">
        <v>0.8</v>
      </c>
      <c r="U41" s="134">
        <v>5</v>
      </c>
      <c r="V41" s="1"/>
      <c r="W41" s="33">
        <v>17</v>
      </c>
      <c r="X41" s="33">
        <v>7</v>
      </c>
      <c r="Y41" s="33">
        <v>5</v>
      </c>
      <c r="Z41" s="33">
        <v>62</v>
      </c>
      <c r="AA41" s="33">
        <v>103</v>
      </c>
      <c r="AB41" s="132">
        <v>194</v>
      </c>
      <c r="AC41" s="1"/>
      <c r="AD41" s="33">
        <v>140</v>
      </c>
    </row>
    <row r="42" spans="1:30" x14ac:dyDescent="0.2">
      <c r="A42" s="1"/>
      <c r="B42" s="91" t="s">
        <v>466</v>
      </c>
      <c r="C42" s="92"/>
      <c r="D42" s="33">
        <v>170</v>
      </c>
      <c r="E42" s="33">
        <v>50</v>
      </c>
      <c r="F42" s="33" t="s">
        <v>536</v>
      </c>
      <c r="G42" s="33">
        <v>90</v>
      </c>
      <c r="H42" s="33">
        <v>30</v>
      </c>
      <c r="I42" s="33"/>
      <c r="J42" s="33">
        <v>140</v>
      </c>
      <c r="K42" s="33">
        <v>10</v>
      </c>
      <c r="L42" s="132">
        <v>480</v>
      </c>
      <c r="M42" s="33"/>
      <c r="N42" s="56" t="s">
        <v>573</v>
      </c>
      <c r="O42" s="56" t="s">
        <v>573</v>
      </c>
      <c r="P42" s="56" t="s">
        <v>536</v>
      </c>
      <c r="Q42" s="56">
        <v>1</v>
      </c>
      <c r="R42" s="56">
        <v>2.2999999999999998</v>
      </c>
      <c r="S42" s="33"/>
      <c r="T42" s="56">
        <v>0.4</v>
      </c>
      <c r="U42" s="134">
        <v>3.7</v>
      </c>
      <c r="V42" s="1"/>
      <c r="W42" s="33">
        <v>12</v>
      </c>
      <c r="X42" s="33">
        <v>8</v>
      </c>
      <c r="Y42" s="33" t="s">
        <v>536</v>
      </c>
      <c r="Z42" s="33">
        <v>42</v>
      </c>
      <c r="AA42" s="33">
        <v>114</v>
      </c>
      <c r="AB42" s="132">
        <v>177</v>
      </c>
      <c r="AC42" s="1"/>
      <c r="AD42" s="33">
        <v>80</v>
      </c>
    </row>
    <row r="43" spans="1:30" x14ac:dyDescent="0.2">
      <c r="A43" s="1"/>
      <c r="B43" s="91" t="s">
        <v>467</v>
      </c>
      <c r="C43" s="92"/>
      <c r="D43" s="33">
        <v>170</v>
      </c>
      <c r="E43" s="33">
        <v>50</v>
      </c>
      <c r="F43" s="33">
        <v>20</v>
      </c>
      <c r="G43" s="33">
        <v>80</v>
      </c>
      <c r="H43" s="33">
        <v>40</v>
      </c>
      <c r="I43" s="33"/>
      <c r="J43" s="33">
        <v>150</v>
      </c>
      <c r="K43" s="33">
        <v>10</v>
      </c>
      <c r="L43" s="132">
        <v>500</v>
      </c>
      <c r="M43" s="33"/>
      <c r="N43" s="56" t="s">
        <v>573</v>
      </c>
      <c r="O43" s="56" t="s">
        <v>573</v>
      </c>
      <c r="P43" s="56" t="s">
        <v>573</v>
      </c>
      <c r="Q43" s="56">
        <v>1</v>
      </c>
      <c r="R43" s="56">
        <v>6.5</v>
      </c>
      <c r="S43" s="33"/>
      <c r="T43" s="56">
        <v>0.9</v>
      </c>
      <c r="U43" s="134">
        <v>8.4</v>
      </c>
      <c r="V43" s="1"/>
      <c r="W43" s="33">
        <v>12</v>
      </c>
      <c r="X43" s="33">
        <v>9</v>
      </c>
      <c r="Y43" s="33">
        <v>4</v>
      </c>
      <c r="Z43" s="33">
        <v>38</v>
      </c>
      <c r="AA43" s="33">
        <v>200</v>
      </c>
      <c r="AB43" s="132">
        <v>263</v>
      </c>
      <c r="AC43" s="1"/>
      <c r="AD43" s="33">
        <v>203</v>
      </c>
    </row>
    <row r="44" spans="1:30" x14ac:dyDescent="0.2">
      <c r="A44" s="1"/>
      <c r="B44" s="91" t="s">
        <v>468</v>
      </c>
      <c r="C44" s="92"/>
      <c r="D44" s="33">
        <v>220</v>
      </c>
      <c r="E44" s="33">
        <v>50</v>
      </c>
      <c r="F44" s="33">
        <v>10</v>
      </c>
      <c r="G44" s="33">
        <v>120</v>
      </c>
      <c r="H44" s="33">
        <v>20</v>
      </c>
      <c r="I44" s="33"/>
      <c r="J44" s="33">
        <v>110</v>
      </c>
      <c r="K44" s="33">
        <v>10</v>
      </c>
      <c r="L44" s="132">
        <v>530</v>
      </c>
      <c r="M44" s="33"/>
      <c r="N44" s="56" t="s">
        <v>573</v>
      </c>
      <c r="O44" s="56" t="s">
        <v>573</v>
      </c>
      <c r="P44" s="56" t="s">
        <v>573</v>
      </c>
      <c r="Q44" s="56">
        <v>1.4</v>
      </c>
      <c r="R44" s="56">
        <v>2.5</v>
      </c>
      <c r="S44" s="33"/>
      <c r="T44" s="56">
        <v>0.4</v>
      </c>
      <c r="U44" s="134">
        <v>4.5</v>
      </c>
      <c r="V44" s="1"/>
      <c r="W44" s="33">
        <v>15</v>
      </c>
      <c r="X44" s="33">
        <v>9</v>
      </c>
      <c r="Y44" s="33">
        <v>2</v>
      </c>
      <c r="Z44" s="33">
        <v>56</v>
      </c>
      <c r="AA44" s="33">
        <v>77</v>
      </c>
      <c r="AB44" s="132">
        <v>159</v>
      </c>
      <c r="AC44" s="1"/>
      <c r="AD44" s="33">
        <v>126</v>
      </c>
    </row>
    <row r="45" spans="1:30" x14ac:dyDescent="0.2">
      <c r="A45" s="1"/>
      <c r="B45" s="91" t="s">
        <v>469</v>
      </c>
      <c r="C45" s="92"/>
      <c r="D45" s="33">
        <v>220</v>
      </c>
      <c r="E45" s="33">
        <v>30</v>
      </c>
      <c r="F45" s="33">
        <v>10</v>
      </c>
      <c r="G45" s="33">
        <v>80</v>
      </c>
      <c r="H45" s="33">
        <v>30</v>
      </c>
      <c r="I45" s="33"/>
      <c r="J45" s="33">
        <v>100</v>
      </c>
      <c r="K45" s="33">
        <v>10</v>
      </c>
      <c r="L45" s="132">
        <v>470</v>
      </c>
      <c r="M45" s="33"/>
      <c r="N45" s="56" t="s">
        <v>573</v>
      </c>
      <c r="O45" s="56" t="s">
        <v>573</v>
      </c>
      <c r="P45" s="56" t="s">
        <v>573</v>
      </c>
      <c r="Q45" s="56">
        <v>1.1000000000000001</v>
      </c>
      <c r="R45" s="56">
        <v>4.5999999999999996</v>
      </c>
      <c r="S45" s="33"/>
      <c r="T45" s="56">
        <v>0.7</v>
      </c>
      <c r="U45" s="134">
        <v>6.4</v>
      </c>
      <c r="V45" s="1"/>
      <c r="W45" s="33">
        <v>17</v>
      </c>
      <c r="X45" s="33">
        <v>6</v>
      </c>
      <c r="Y45" s="33">
        <v>3</v>
      </c>
      <c r="Z45" s="33">
        <v>42</v>
      </c>
      <c r="AA45" s="33">
        <v>166</v>
      </c>
      <c r="AB45" s="132">
        <v>234</v>
      </c>
      <c r="AC45" s="1"/>
      <c r="AD45" s="33">
        <v>66</v>
      </c>
    </row>
    <row r="46" spans="1:30" x14ac:dyDescent="0.2">
      <c r="A46" s="1"/>
      <c r="B46" s="91" t="s">
        <v>470</v>
      </c>
      <c r="C46" s="92"/>
      <c r="D46" s="33">
        <v>200</v>
      </c>
      <c r="E46" s="33">
        <v>50</v>
      </c>
      <c r="F46" s="33">
        <v>10</v>
      </c>
      <c r="G46" s="33">
        <v>90</v>
      </c>
      <c r="H46" s="33">
        <v>40</v>
      </c>
      <c r="I46" s="33"/>
      <c r="J46" s="33">
        <v>140</v>
      </c>
      <c r="K46" s="33">
        <v>10</v>
      </c>
      <c r="L46" s="132">
        <v>520</v>
      </c>
      <c r="M46" s="33"/>
      <c r="N46" s="56" t="s">
        <v>573</v>
      </c>
      <c r="O46" s="56" t="s">
        <v>573</v>
      </c>
      <c r="P46" s="56" t="s">
        <v>573</v>
      </c>
      <c r="Q46" s="56">
        <v>1</v>
      </c>
      <c r="R46" s="56">
        <v>6.5</v>
      </c>
      <c r="S46" s="33"/>
      <c r="T46" s="56">
        <v>1.9</v>
      </c>
      <c r="U46" s="134">
        <v>9.4</v>
      </c>
      <c r="V46" s="1"/>
      <c r="W46" s="33">
        <v>15</v>
      </c>
      <c r="X46" s="33">
        <v>8</v>
      </c>
      <c r="Y46" s="33">
        <v>2</v>
      </c>
      <c r="Z46" s="33">
        <v>47</v>
      </c>
      <c r="AA46" s="33">
        <v>163</v>
      </c>
      <c r="AB46" s="132">
        <v>236</v>
      </c>
      <c r="AC46" s="1"/>
      <c r="AD46" s="33">
        <v>153</v>
      </c>
    </row>
    <row r="47" spans="1:30" x14ac:dyDescent="0.2">
      <c r="A47" s="1"/>
      <c r="B47" s="91" t="s">
        <v>471</v>
      </c>
      <c r="C47" s="92"/>
      <c r="D47" s="33">
        <v>210</v>
      </c>
      <c r="E47" s="33">
        <v>40</v>
      </c>
      <c r="F47" s="33">
        <v>10</v>
      </c>
      <c r="G47" s="33">
        <v>110</v>
      </c>
      <c r="H47" s="33">
        <v>20</v>
      </c>
      <c r="I47" s="33"/>
      <c r="J47" s="33">
        <v>150</v>
      </c>
      <c r="K47" s="33">
        <v>40</v>
      </c>
      <c r="L47" s="132">
        <v>540</v>
      </c>
      <c r="M47" s="33"/>
      <c r="N47" s="56" t="s">
        <v>573</v>
      </c>
      <c r="O47" s="56" t="s">
        <v>573</v>
      </c>
      <c r="P47" s="56" t="s">
        <v>573</v>
      </c>
      <c r="Q47" s="56">
        <v>1.2</v>
      </c>
      <c r="R47" s="56">
        <v>5.1000000000000005</v>
      </c>
      <c r="S47" s="33"/>
      <c r="T47" s="56">
        <v>1.4</v>
      </c>
      <c r="U47" s="134">
        <v>7.7</v>
      </c>
      <c r="V47" s="1"/>
      <c r="W47" s="33">
        <v>16</v>
      </c>
      <c r="X47" s="33">
        <v>7</v>
      </c>
      <c r="Y47" s="33">
        <v>2</v>
      </c>
      <c r="Z47" s="33">
        <v>54</v>
      </c>
      <c r="AA47" s="33">
        <v>111</v>
      </c>
      <c r="AB47" s="132">
        <v>190</v>
      </c>
      <c r="AC47" s="1"/>
      <c r="AD47" s="33">
        <v>111</v>
      </c>
    </row>
    <row r="48" spans="1:30" x14ac:dyDescent="0.2">
      <c r="A48" s="1"/>
      <c r="B48" s="91" t="s">
        <v>472</v>
      </c>
      <c r="C48" s="92"/>
      <c r="D48" s="33">
        <v>180</v>
      </c>
      <c r="E48" s="33">
        <v>40</v>
      </c>
      <c r="F48" s="33">
        <v>10</v>
      </c>
      <c r="G48" s="33">
        <v>70</v>
      </c>
      <c r="H48" s="33">
        <v>30</v>
      </c>
      <c r="I48" s="33"/>
      <c r="J48" s="33">
        <v>110</v>
      </c>
      <c r="K48" s="33">
        <v>10</v>
      </c>
      <c r="L48" s="132">
        <v>440</v>
      </c>
      <c r="M48" s="33"/>
      <c r="N48" s="56" t="s">
        <v>536</v>
      </c>
      <c r="O48" s="56" t="s">
        <v>573</v>
      </c>
      <c r="P48" s="56" t="s">
        <v>573</v>
      </c>
      <c r="Q48" s="56">
        <v>0.7</v>
      </c>
      <c r="R48" s="56" t="s">
        <v>536</v>
      </c>
      <c r="S48" s="33"/>
      <c r="T48" s="56">
        <v>0.3</v>
      </c>
      <c r="U48" s="134">
        <v>4</v>
      </c>
      <c r="V48" s="1"/>
      <c r="W48" s="33">
        <v>14</v>
      </c>
      <c r="X48" s="33">
        <v>8</v>
      </c>
      <c r="Y48" s="33">
        <v>3</v>
      </c>
      <c r="Z48" s="33">
        <v>32</v>
      </c>
      <c r="AA48" s="33">
        <v>71</v>
      </c>
      <c r="AB48" s="132">
        <v>128</v>
      </c>
      <c r="AC48" s="1"/>
      <c r="AD48" s="33">
        <v>78</v>
      </c>
    </row>
    <row r="49" spans="1:31" x14ac:dyDescent="0.2">
      <c r="A49" s="1"/>
      <c r="B49" s="91" t="s">
        <v>473</v>
      </c>
      <c r="C49" s="92"/>
      <c r="D49" s="33">
        <v>210</v>
      </c>
      <c r="E49" s="33">
        <v>60</v>
      </c>
      <c r="F49" s="33">
        <v>20</v>
      </c>
      <c r="G49" s="33">
        <v>120</v>
      </c>
      <c r="H49" s="33">
        <v>20</v>
      </c>
      <c r="I49" s="33"/>
      <c r="J49" s="33">
        <v>140</v>
      </c>
      <c r="K49" s="33">
        <v>20</v>
      </c>
      <c r="L49" s="132">
        <v>570</v>
      </c>
      <c r="M49" s="33"/>
      <c r="N49" s="56" t="s">
        <v>536</v>
      </c>
      <c r="O49" s="56" t="s">
        <v>573</v>
      </c>
      <c r="P49" s="56" t="s">
        <v>573</v>
      </c>
      <c r="Q49" s="56">
        <v>1</v>
      </c>
      <c r="R49" s="56">
        <v>3.1</v>
      </c>
      <c r="S49" s="33"/>
      <c r="T49" s="56">
        <v>1.2</v>
      </c>
      <c r="U49" s="134">
        <v>5.4</v>
      </c>
      <c r="V49" s="1"/>
      <c r="W49" s="33">
        <v>15</v>
      </c>
      <c r="X49" s="33">
        <v>11</v>
      </c>
      <c r="Y49" s="33">
        <v>4</v>
      </c>
      <c r="Z49" s="33">
        <v>52</v>
      </c>
      <c r="AA49" s="33">
        <v>65</v>
      </c>
      <c r="AB49" s="132">
        <v>148</v>
      </c>
      <c r="AC49" s="1"/>
      <c r="AD49" s="33">
        <v>108</v>
      </c>
    </row>
    <row r="50" spans="1:31" ht="26.25" customHeight="1" x14ac:dyDescent="0.2">
      <c r="A50" s="1"/>
      <c r="B50" s="91" t="s">
        <v>578</v>
      </c>
      <c r="C50" s="92"/>
      <c r="D50" s="33">
        <v>200</v>
      </c>
      <c r="E50" s="33">
        <v>30</v>
      </c>
      <c r="F50" s="33">
        <v>10</v>
      </c>
      <c r="G50" s="33">
        <v>40</v>
      </c>
      <c r="H50" s="33" t="s">
        <v>536</v>
      </c>
      <c r="I50" s="33"/>
      <c r="J50" s="33">
        <v>70</v>
      </c>
      <c r="K50" s="33" t="s">
        <v>536</v>
      </c>
      <c r="L50" s="132">
        <v>370</v>
      </c>
      <c r="M50" s="33"/>
      <c r="N50" s="56" t="s">
        <v>573</v>
      </c>
      <c r="O50" s="56" t="s">
        <v>573</v>
      </c>
      <c r="P50" s="56" t="s">
        <v>573</v>
      </c>
      <c r="Q50" s="56">
        <v>0.5</v>
      </c>
      <c r="R50" s="56" t="s">
        <v>536</v>
      </c>
      <c r="S50" s="33"/>
      <c r="T50" s="56">
        <v>0.2</v>
      </c>
      <c r="U50" s="134">
        <v>5.2</v>
      </c>
      <c r="V50" s="1"/>
      <c r="W50" s="33">
        <v>15</v>
      </c>
      <c r="X50" s="33">
        <v>6</v>
      </c>
      <c r="Y50" s="33">
        <v>2</v>
      </c>
      <c r="Z50" s="33">
        <v>21</v>
      </c>
      <c r="AA50" s="33" t="s">
        <v>536</v>
      </c>
      <c r="AB50" s="132">
        <v>135</v>
      </c>
      <c r="AC50" s="1"/>
      <c r="AD50" s="33">
        <v>34</v>
      </c>
    </row>
    <row r="51" spans="1:31" ht="12.75" customHeight="1" x14ac:dyDescent="0.2">
      <c r="A51" s="1"/>
      <c r="B51" s="91" t="s">
        <v>579</v>
      </c>
      <c r="C51" s="92"/>
      <c r="D51" s="33">
        <v>120</v>
      </c>
      <c r="E51" s="33">
        <v>20</v>
      </c>
      <c r="F51" s="33" t="s">
        <v>536</v>
      </c>
      <c r="G51" s="33">
        <v>40</v>
      </c>
      <c r="H51" s="33" t="s">
        <v>536</v>
      </c>
      <c r="I51" s="33"/>
      <c r="J51" s="33">
        <v>60</v>
      </c>
      <c r="K51" s="33">
        <v>10</v>
      </c>
      <c r="L51" s="132">
        <v>270</v>
      </c>
      <c r="M51" s="33"/>
      <c r="N51" s="56" t="s">
        <v>536</v>
      </c>
      <c r="O51" s="56" t="s">
        <v>573</v>
      </c>
      <c r="P51" s="56" t="s">
        <v>536</v>
      </c>
      <c r="Q51" s="56">
        <v>0.4</v>
      </c>
      <c r="R51" s="56" t="s">
        <v>536</v>
      </c>
      <c r="S51" s="33"/>
      <c r="T51" s="56">
        <v>0.2</v>
      </c>
      <c r="U51" s="134">
        <v>1.5</v>
      </c>
      <c r="V51" s="1"/>
      <c r="W51" s="33">
        <v>10</v>
      </c>
      <c r="X51" s="33">
        <v>4</v>
      </c>
      <c r="Y51" s="33" t="s">
        <v>536</v>
      </c>
      <c r="Z51" s="33">
        <v>19</v>
      </c>
      <c r="AA51" s="33" t="s">
        <v>536</v>
      </c>
      <c r="AB51" s="132">
        <v>68</v>
      </c>
      <c r="AC51" s="1"/>
      <c r="AD51" s="33">
        <v>24</v>
      </c>
    </row>
    <row r="52" spans="1:31" ht="12.75" customHeight="1" x14ac:dyDescent="0.2">
      <c r="A52" s="1"/>
      <c r="B52" s="91" t="s">
        <v>580</v>
      </c>
      <c r="C52" s="92"/>
      <c r="D52" s="33">
        <v>160</v>
      </c>
      <c r="E52" s="33">
        <v>30</v>
      </c>
      <c r="F52" s="33">
        <v>10</v>
      </c>
      <c r="G52" s="33">
        <v>50</v>
      </c>
      <c r="H52" s="33">
        <v>20</v>
      </c>
      <c r="I52" s="33"/>
      <c r="J52" s="33">
        <v>80</v>
      </c>
      <c r="K52" s="33">
        <v>10</v>
      </c>
      <c r="L52" s="132">
        <v>350</v>
      </c>
      <c r="M52" s="33"/>
      <c r="N52" s="56" t="s">
        <v>573</v>
      </c>
      <c r="O52" s="56" t="s">
        <v>573</v>
      </c>
      <c r="P52" s="56" t="s">
        <v>573</v>
      </c>
      <c r="Q52" s="56">
        <v>0.5</v>
      </c>
      <c r="R52" s="56">
        <v>1.4</v>
      </c>
      <c r="S52" s="33"/>
      <c r="T52" s="56">
        <v>0.3</v>
      </c>
      <c r="U52" s="134">
        <v>2.2999999999999998</v>
      </c>
      <c r="V52" s="1"/>
      <c r="W52" s="33">
        <v>12</v>
      </c>
      <c r="X52" s="33">
        <v>6</v>
      </c>
      <c r="Y52" s="33">
        <v>2</v>
      </c>
      <c r="Z52" s="33">
        <v>24</v>
      </c>
      <c r="AA52" s="33">
        <v>30</v>
      </c>
      <c r="AB52" s="132">
        <v>75</v>
      </c>
      <c r="AC52" s="1"/>
      <c r="AD52" s="33">
        <v>66</v>
      </c>
    </row>
    <row r="53" spans="1:31" ht="12.75" customHeight="1" x14ac:dyDescent="0.2">
      <c r="A53" s="1"/>
      <c r="B53" s="91" t="s">
        <v>581</v>
      </c>
      <c r="C53" s="92"/>
      <c r="D53" s="33">
        <v>190</v>
      </c>
      <c r="E53" s="33">
        <v>30</v>
      </c>
      <c r="F53" s="33">
        <v>20</v>
      </c>
      <c r="G53" s="33">
        <v>60</v>
      </c>
      <c r="H53" s="33">
        <v>20</v>
      </c>
      <c r="I53" s="33"/>
      <c r="J53" s="33">
        <v>120</v>
      </c>
      <c r="K53" s="33">
        <v>10</v>
      </c>
      <c r="L53" s="132">
        <v>440</v>
      </c>
      <c r="M53" s="33"/>
      <c r="N53" s="56" t="s">
        <v>573</v>
      </c>
      <c r="O53" s="56" t="s">
        <v>573</v>
      </c>
      <c r="P53" s="56" t="s">
        <v>573</v>
      </c>
      <c r="Q53" s="56">
        <v>0.7</v>
      </c>
      <c r="R53" s="56">
        <v>2</v>
      </c>
      <c r="S53" s="33"/>
      <c r="T53" s="56">
        <v>0.7</v>
      </c>
      <c r="U53" s="134">
        <v>3.4</v>
      </c>
      <c r="V53" s="1"/>
      <c r="W53" s="33">
        <v>14</v>
      </c>
      <c r="X53" s="33">
        <v>6</v>
      </c>
      <c r="Y53" s="33">
        <v>4</v>
      </c>
      <c r="Z53" s="33">
        <v>29</v>
      </c>
      <c r="AA53" s="33">
        <v>101</v>
      </c>
      <c r="AB53" s="132">
        <v>153</v>
      </c>
      <c r="AC53" s="1"/>
      <c r="AD53" s="33">
        <v>124</v>
      </c>
    </row>
    <row r="54" spans="1:31" ht="12.75" customHeight="1" x14ac:dyDescent="0.2">
      <c r="A54" s="1"/>
      <c r="B54" s="91" t="s">
        <v>582</v>
      </c>
      <c r="C54" s="92"/>
      <c r="D54" s="33">
        <v>150</v>
      </c>
      <c r="E54" s="33">
        <v>30</v>
      </c>
      <c r="F54" s="33">
        <v>10</v>
      </c>
      <c r="G54" s="33">
        <v>60</v>
      </c>
      <c r="H54" s="33">
        <v>20</v>
      </c>
      <c r="I54" s="33"/>
      <c r="J54" s="33">
        <v>80</v>
      </c>
      <c r="K54" s="33">
        <v>10</v>
      </c>
      <c r="L54" s="132">
        <v>340</v>
      </c>
      <c r="M54" s="33"/>
      <c r="N54" s="56" t="s">
        <v>536</v>
      </c>
      <c r="O54" s="56" t="s">
        <v>573</v>
      </c>
      <c r="P54" s="56" t="s">
        <v>573</v>
      </c>
      <c r="Q54" s="56">
        <v>0.6</v>
      </c>
      <c r="R54" s="56">
        <v>3.2</v>
      </c>
      <c r="S54" s="33"/>
      <c r="T54" s="56">
        <v>0.4</v>
      </c>
      <c r="U54" s="134">
        <v>4.3</v>
      </c>
      <c r="V54" s="1"/>
      <c r="W54" s="33">
        <v>11</v>
      </c>
      <c r="X54" s="33">
        <v>6</v>
      </c>
      <c r="Y54" s="33">
        <v>2</v>
      </c>
      <c r="Z54" s="33">
        <v>26</v>
      </c>
      <c r="AA54" s="33">
        <v>156</v>
      </c>
      <c r="AB54" s="132">
        <v>201</v>
      </c>
      <c r="AC54" s="1"/>
      <c r="AD54" s="33">
        <v>108</v>
      </c>
    </row>
    <row r="55" spans="1:31" ht="12.75" customHeight="1" x14ac:dyDescent="0.2">
      <c r="A55" s="1"/>
      <c r="B55" s="91" t="s">
        <v>583</v>
      </c>
      <c r="C55" s="92"/>
      <c r="D55" s="33">
        <v>180</v>
      </c>
      <c r="E55" s="33">
        <v>40</v>
      </c>
      <c r="F55" s="33">
        <v>20</v>
      </c>
      <c r="G55" s="33">
        <v>80</v>
      </c>
      <c r="H55" s="33">
        <v>20</v>
      </c>
      <c r="I55" s="33"/>
      <c r="J55" s="33">
        <v>100</v>
      </c>
      <c r="K55" s="33">
        <v>10</v>
      </c>
      <c r="L55" s="132">
        <v>430</v>
      </c>
      <c r="M55" s="33"/>
      <c r="N55" s="56" t="s">
        <v>573</v>
      </c>
      <c r="O55" s="56" t="s">
        <v>573</v>
      </c>
      <c r="P55" s="56" t="s">
        <v>573</v>
      </c>
      <c r="Q55" s="56">
        <v>0.9</v>
      </c>
      <c r="R55" s="56">
        <v>1.1000000000000001</v>
      </c>
      <c r="S55" s="33"/>
      <c r="T55" s="56">
        <v>0.4</v>
      </c>
      <c r="U55" s="134">
        <v>2.5</v>
      </c>
      <c r="V55" s="1"/>
      <c r="W55" s="33">
        <v>14</v>
      </c>
      <c r="X55" s="33">
        <v>7</v>
      </c>
      <c r="Y55" s="33">
        <v>4</v>
      </c>
      <c r="Z55" s="33">
        <v>36</v>
      </c>
      <c r="AA55" s="33">
        <v>49</v>
      </c>
      <c r="AB55" s="132">
        <v>110</v>
      </c>
      <c r="AC55" s="1"/>
      <c r="AD55" s="33">
        <v>55</v>
      </c>
    </row>
    <row r="56" spans="1:31" ht="12.75" customHeight="1" x14ac:dyDescent="0.2">
      <c r="A56" s="1"/>
      <c r="B56" s="91" t="s">
        <v>584</v>
      </c>
      <c r="C56" s="92"/>
      <c r="D56" s="33">
        <v>220</v>
      </c>
      <c r="E56" s="33">
        <v>60</v>
      </c>
      <c r="F56" s="33">
        <v>10</v>
      </c>
      <c r="G56" s="33">
        <v>110</v>
      </c>
      <c r="H56" s="33">
        <v>30</v>
      </c>
      <c r="I56" s="33"/>
      <c r="J56" s="33">
        <v>110</v>
      </c>
      <c r="K56" s="33">
        <v>10</v>
      </c>
      <c r="L56" s="132">
        <v>530</v>
      </c>
      <c r="M56" s="33"/>
      <c r="N56" s="56" t="s">
        <v>573</v>
      </c>
      <c r="O56" s="56" t="s">
        <v>573</v>
      </c>
      <c r="P56" s="56" t="s">
        <v>573</v>
      </c>
      <c r="Q56" s="56">
        <v>1.2</v>
      </c>
      <c r="R56" s="56">
        <v>4.0999999999999996</v>
      </c>
      <c r="S56" s="33"/>
      <c r="T56" s="56">
        <v>0.5</v>
      </c>
      <c r="U56" s="134">
        <v>5.8</v>
      </c>
      <c r="V56" s="1"/>
      <c r="W56" s="33">
        <v>16</v>
      </c>
      <c r="X56" s="33">
        <v>11</v>
      </c>
      <c r="Y56" s="33">
        <v>3</v>
      </c>
      <c r="Z56" s="33">
        <v>51</v>
      </c>
      <c r="AA56" s="33">
        <v>96</v>
      </c>
      <c r="AB56" s="132">
        <v>177</v>
      </c>
      <c r="AC56" s="1"/>
      <c r="AD56" s="33">
        <v>76</v>
      </c>
    </row>
    <row r="57" spans="1:31" ht="12.75" customHeight="1" x14ac:dyDescent="0.2">
      <c r="A57" s="1"/>
      <c r="B57" s="91" t="s">
        <v>585</v>
      </c>
      <c r="C57" s="92"/>
      <c r="D57" s="33">
        <v>160</v>
      </c>
      <c r="E57" s="33">
        <v>30</v>
      </c>
      <c r="F57" s="33">
        <v>10</v>
      </c>
      <c r="G57" s="33">
        <v>100</v>
      </c>
      <c r="H57" s="33">
        <v>30</v>
      </c>
      <c r="I57" s="33"/>
      <c r="J57" s="33">
        <v>110</v>
      </c>
      <c r="K57" s="33">
        <v>10</v>
      </c>
      <c r="L57" s="132">
        <v>430</v>
      </c>
      <c r="M57" s="33"/>
      <c r="N57" s="56" t="s">
        <v>573</v>
      </c>
      <c r="O57" s="56" t="s">
        <v>573</v>
      </c>
      <c r="P57" s="56" t="s">
        <v>573</v>
      </c>
      <c r="Q57" s="56">
        <v>1</v>
      </c>
      <c r="R57" s="56">
        <v>3.3</v>
      </c>
      <c r="S57" s="33"/>
      <c r="T57" s="56">
        <v>0.4</v>
      </c>
      <c r="U57" s="134">
        <v>4.7</v>
      </c>
      <c r="V57" s="1"/>
      <c r="W57" s="33">
        <v>12</v>
      </c>
      <c r="X57" s="33">
        <v>6</v>
      </c>
      <c r="Y57" s="33">
        <v>1</v>
      </c>
      <c r="Z57" s="33">
        <v>46</v>
      </c>
      <c r="AA57" s="33">
        <v>74</v>
      </c>
      <c r="AB57" s="132">
        <v>140</v>
      </c>
      <c r="AC57" s="1"/>
      <c r="AD57" s="33">
        <v>56</v>
      </c>
    </row>
    <row r="58" spans="1:31" ht="12.75" customHeight="1" x14ac:dyDescent="0.2">
      <c r="A58" s="1"/>
      <c r="B58" s="91" t="s">
        <v>586</v>
      </c>
      <c r="C58" s="92"/>
      <c r="D58" s="33">
        <v>200</v>
      </c>
      <c r="E58" s="33">
        <v>60</v>
      </c>
      <c r="F58" s="33">
        <v>10</v>
      </c>
      <c r="G58" s="33">
        <v>130</v>
      </c>
      <c r="H58" s="33">
        <v>40</v>
      </c>
      <c r="I58" s="33"/>
      <c r="J58" s="33">
        <v>130</v>
      </c>
      <c r="K58" s="33">
        <v>10</v>
      </c>
      <c r="L58" s="132">
        <v>580</v>
      </c>
      <c r="M58" s="33"/>
      <c r="N58" s="56" t="s">
        <v>573</v>
      </c>
      <c r="O58" s="56" t="s">
        <v>573</v>
      </c>
      <c r="P58" s="56" t="s">
        <v>573</v>
      </c>
      <c r="Q58" s="56">
        <v>1.3</v>
      </c>
      <c r="R58" s="56">
        <v>5.8999999999999995</v>
      </c>
      <c r="S58" s="33"/>
      <c r="T58" s="56">
        <v>1</v>
      </c>
      <c r="U58" s="134">
        <v>8.3000000000000007</v>
      </c>
      <c r="V58" s="1"/>
      <c r="W58" s="33">
        <v>16</v>
      </c>
      <c r="X58" s="33">
        <v>11</v>
      </c>
      <c r="Y58" s="33">
        <v>3</v>
      </c>
      <c r="Z58" s="33">
        <v>61</v>
      </c>
      <c r="AA58" s="33">
        <v>147</v>
      </c>
      <c r="AB58" s="132">
        <v>239</v>
      </c>
      <c r="AC58" s="1"/>
      <c r="AD58" s="33">
        <v>145</v>
      </c>
    </row>
    <row r="59" spans="1:31" ht="12.75" customHeight="1" x14ac:dyDescent="0.2">
      <c r="A59" s="1"/>
      <c r="B59" s="91" t="s">
        <v>587</v>
      </c>
      <c r="C59" s="92"/>
      <c r="D59" s="33">
        <v>150</v>
      </c>
      <c r="E59" s="33">
        <v>40</v>
      </c>
      <c r="F59" s="33">
        <v>10</v>
      </c>
      <c r="G59" s="33">
        <v>80</v>
      </c>
      <c r="H59" s="33">
        <v>20</v>
      </c>
      <c r="I59" s="33"/>
      <c r="J59" s="33">
        <v>80</v>
      </c>
      <c r="K59" s="33" t="s">
        <v>536</v>
      </c>
      <c r="L59" s="132">
        <v>380</v>
      </c>
      <c r="M59" s="33"/>
      <c r="N59" s="56" t="s">
        <v>573</v>
      </c>
      <c r="O59" s="56">
        <v>0</v>
      </c>
      <c r="P59" s="56" t="s">
        <v>573</v>
      </c>
      <c r="Q59" s="56">
        <v>0.9</v>
      </c>
      <c r="R59" s="56">
        <v>1.7999999999999998</v>
      </c>
      <c r="S59" s="33"/>
      <c r="T59" s="56">
        <v>0.4</v>
      </c>
      <c r="U59" s="134">
        <v>3.2</v>
      </c>
      <c r="V59" s="1"/>
      <c r="W59" s="33">
        <v>12</v>
      </c>
      <c r="X59" s="33">
        <v>8</v>
      </c>
      <c r="Y59" s="33">
        <v>3</v>
      </c>
      <c r="Z59" s="33">
        <v>39</v>
      </c>
      <c r="AA59" s="33">
        <v>140</v>
      </c>
      <c r="AB59" s="132">
        <v>202</v>
      </c>
      <c r="AC59" s="1"/>
      <c r="AD59" s="33">
        <v>104</v>
      </c>
    </row>
    <row r="60" spans="1:31" ht="12.75" customHeight="1" x14ac:dyDescent="0.2">
      <c r="A60" s="1"/>
      <c r="B60" s="91" t="s">
        <v>588</v>
      </c>
      <c r="C60" s="92"/>
      <c r="D60" s="33">
        <v>190</v>
      </c>
      <c r="E60" s="33">
        <v>40</v>
      </c>
      <c r="F60" s="33">
        <v>20</v>
      </c>
      <c r="G60" s="33">
        <v>90</v>
      </c>
      <c r="H60" s="33">
        <v>30</v>
      </c>
      <c r="I60" s="33"/>
      <c r="J60" s="33">
        <v>100</v>
      </c>
      <c r="K60" s="33">
        <v>10</v>
      </c>
      <c r="L60" s="132">
        <v>470</v>
      </c>
      <c r="M60" s="33"/>
      <c r="N60" s="56" t="s">
        <v>573</v>
      </c>
      <c r="O60" s="56" t="s">
        <v>573</v>
      </c>
      <c r="P60" s="56" t="s">
        <v>573</v>
      </c>
      <c r="Q60" s="56">
        <v>1</v>
      </c>
      <c r="R60" s="56">
        <v>3.3</v>
      </c>
      <c r="S60" s="33"/>
      <c r="T60" s="56">
        <v>2.2999999999999998</v>
      </c>
      <c r="U60" s="134">
        <v>6.6</v>
      </c>
      <c r="V60" s="1"/>
      <c r="W60" s="33">
        <v>14</v>
      </c>
      <c r="X60" s="33">
        <v>7</v>
      </c>
      <c r="Y60" s="33">
        <v>4</v>
      </c>
      <c r="Z60" s="33">
        <v>42</v>
      </c>
      <c r="AA60" s="33">
        <v>162</v>
      </c>
      <c r="AB60" s="132">
        <v>230</v>
      </c>
      <c r="AC60" s="1"/>
      <c r="AD60" s="33">
        <v>217</v>
      </c>
    </row>
    <row r="61" spans="1:31" ht="12.75" customHeight="1" x14ac:dyDescent="0.2">
      <c r="A61" s="1"/>
      <c r="B61" s="91" t="s">
        <v>589</v>
      </c>
      <c r="C61" s="92"/>
      <c r="D61" s="33">
        <v>260</v>
      </c>
      <c r="E61" s="33">
        <v>70</v>
      </c>
      <c r="F61" s="33">
        <v>10</v>
      </c>
      <c r="G61" s="33">
        <v>140</v>
      </c>
      <c r="H61" s="33">
        <v>40</v>
      </c>
      <c r="I61" s="33"/>
      <c r="J61" s="33">
        <v>140</v>
      </c>
      <c r="K61" s="33">
        <v>20</v>
      </c>
      <c r="L61" s="132">
        <v>670</v>
      </c>
      <c r="M61" s="33"/>
      <c r="N61" s="56" t="s">
        <v>573</v>
      </c>
      <c r="O61" s="56" t="s">
        <v>536</v>
      </c>
      <c r="P61" s="56" t="s">
        <v>573</v>
      </c>
      <c r="Q61" s="56">
        <v>1.4</v>
      </c>
      <c r="R61" s="56">
        <v>8.5</v>
      </c>
      <c r="S61" s="33"/>
      <c r="T61" s="56">
        <v>0.5</v>
      </c>
      <c r="U61" s="134">
        <v>10.4</v>
      </c>
      <c r="V61" s="1"/>
      <c r="W61" s="33">
        <v>20</v>
      </c>
      <c r="X61" s="33">
        <v>14</v>
      </c>
      <c r="Y61" s="33">
        <v>3</v>
      </c>
      <c r="Z61" s="33">
        <v>68</v>
      </c>
      <c r="AA61" s="33">
        <v>190</v>
      </c>
      <c r="AB61" s="132">
        <v>294</v>
      </c>
      <c r="AC61" s="1"/>
      <c r="AD61" s="33">
        <v>70</v>
      </c>
    </row>
    <row r="62" spans="1:31" ht="25.5" customHeight="1" x14ac:dyDescent="0.2">
      <c r="A62" s="1"/>
      <c r="B62" s="91" t="s">
        <v>590</v>
      </c>
      <c r="C62" s="92"/>
      <c r="D62" s="33">
        <v>220</v>
      </c>
      <c r="E62" s="33">
        <v>60</v>
      </c>
      <c r="F62" s="33">
        <v>10</v>
      </c>
      <c r="G62" s="33">
        <v>120</v>
      </c>
      <c r="H62" s="33">
        <v>30</v>
      </c>
      <c r="I62" s="33"/>
      <c r="J62" s="33">
        <v>120</v>
      </c>
      <c r="K62" s="33">
        <v>10</v>
      </c>
      <c r="L62" s="132">
        <v>560</v>
      </c>
      <c r="M62" s="33"/>
      <c r="N62" s="56">
        <v>0.1</v>
      </c>
      <c r="O62" s="56" t="s">
        <v>536</v>
      </c>
      <c r="P62" s="56" t="s">
        <v>573</v>
      </c>
      <c r="Q62" s="56">
        <v>1.2</v>
      </c>
      <c r="R62" s="56">
        <v>18.100000000000001</v>
      </c>
      <c r="S62" s="33"/>
      <c r="T62" s="56">
        <v>0.5</v>
      </c>
      <c r="U62" s="134">
        <v>19.899999999999999</v>
      </c>
      <c r="V62" s="1"/>
      <c r="W62" s="33">
        <v>15</v>
      </c>
      <c r="X62" s="33">
        <v>11</v>
      </c>
      <c r="Y62" s="33">
        <v>3</v>
      </c>
      <c r="Z62" s="33">
        <v>58</v>
      </c>
      <c r="AA62" s="33">
        <v>394</v>
      </c>
      <c r="AB62" s="132">
        <v>482</v>
      </c>
      <c r="AC62" s="1"/>
      <c r="AD62" s="33">
        <v>63</v>
      </c>
    </row>
    <row r="63" spans="1:31" ht="13.15" customHeight="1" x14ac:dyDescent="0.2">
      <c r="A63" s="1"/>
      <c r="B63" s="91" t="s">
        <v>591</v>
      </c>
      <c r="C63" s="92"/>
      <c r="D63" s="33">
        <v>160</v>
      </c>
      <c r="E63" s="33">
        <v>60</v>
      </c>
      <c r="F63" s="33">
        <v>20</v>
      </c>
      <c r="G63" s="33">
        <v>90</v>
      </c>
      <c r="H63" s="33">
        <v>20</v>
      </c>
      <c r="I63" s="33"/>
      <c r="J63" s="33">
        <v>110</v>
      </c>
      <c r="K63" s="33">
        <v>10</v>
      </c>
      <c r="L63" s="132">
        <v>450</v>
      </c>
      <c r="M63" s="33"/>
      <c r="N63" s="56" t="s">
        <v>573</v>
      </c>
      <c r="O63" s="56" t="s">
        <v>536</v>
      </c>
      <c r="P63" s="56" t="s">
        <v>573</v>
      </c>
      <c r="Q63" s="56">
        <v>1</v>
      </c>
      <c r="R63" s="56">
        <v>3.2</v>
      </c>
      <c r="S63" s="33"/>
      <c r="T63" s="56">
        <v>0.5</v>
      </c>
      <c r="U63" s="134">
        <v>4.8</v>
      </c>
      <c r="V63" s="1"/>
      <c r="W63" s="33">
        <v>13</v>
      </c>
      <c r="X63" s="33">
        <v>10</v>
      </c>
      <c r="Y63" s="33">
        <v>4</v>
      </c>
      <c r="Z63" s="33">
        <v>44</v>
      </c>
      <c r="AA63" s="33">
        <v>80</v>
      </c>
      <c r="AB63" s="132">
        <v>152</v>
      </c>
      <c r="AC63" s="1"/>
      <c r="AD63" s="33">
        <v>62</v>
      </c>
    </row>
    <row r="64" spans="1:31" ht="3" customHeight="1" x14ac:dyDescent="0.2">
      <c r="A64" s="100"/>
      <c r="B64" s="123"/>
      <c r="C64" s="112"/>
      <c r="D64" s="138"/>
      <c r="E64" s="138"/>
      <c r="F64" s="138"/>
      <c r="G64" s="138"/>
      <c r="H64" s="138"/>
      <c r="I64" s="138"/>
      <c r="J64" s="138"/>
      <c r="K64" s="138"/>
      <c r="L64" s="139"/>
      <c r="M64" s="138"/>
      <c r="N64" s="140"/>
      <c r="O64" s="140"/>
      <c r="P64" s="140"/>
      <c r="Q64" s="140"/>
      <c r="R64" s="140"/>
      <c r="S64" s="138"/>
      <c r="T64" s="140"/>
      <c r="U64" s="141"/>
      <c r="V64" s="100"/>
      <c r="W64" s="138"/>
      <c r="X64" s="138"/>
      <c r="Y64" s="138"/>
      <c r="Z64" s="138"/>
      <c r="AA64" s="138"/>
      <c r="AB64" s="139"/>
      <c r="AC64" s="100"/>
      <c r="AD64" s="138"/>
      <c r="AE64" s="1"/>
    </row>
    <row r="65" spans="1:31" x14ac:dyDescent="0.2">
      <c r="A65" s="1"/>
      <c r="T65" s="142"/>
      <c r="U65" s="142"/>
      <c r="V65" s="1"/>
      <c r="W65" s="1"/>
      <c r="X65" s="1"/>
      <c r="Y65" s="1"/>
      <c r="Z65" s="1"/>
      <c r="AA65" s="1"/>
      <c r="AB65" s="1"/>
      <c r="AC65" s="1"/>
      <c r="AD65" s="1"/>
      <c r="AE65" s="1"/>
    </row>
    <row r="66" spans="1:31" ht="14.25" x14ac:dyDescent="0.2">
      <c r="A66" s="106">
        <v>1</v>
      </c>
      <c r="B66" s="226" t="s">
        <v>592</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1"/>
    </row>
    <row r="67" spans="1:31" ht="14.25" x14ac:dyDescent="0.2">
      <c r="A67" s="106">
        <v>2</v>
      </c>
      <c r="B67" s="226" t="s">
        <v>593</v>
      </c>
      <c r="C67" s="226"/>
      <c r="D67" s="226"/>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1"/>
    </row>
    <row r="68" spans="1:31" ht="16.5" customHeight="1" x14ac:dyDescent="0.2">
      <c r="A68" s="105">
        <v>3</v>
      </c>
      <c r="B68" s="226" t="s">
        <v>594</v>
      </c>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1"/>
    </row>
    <row r="69" spans="1:31" ht="14.25" x14ac:dyDescent="0.2">
      <c r="A69" s="105">
        <v>4</v>
      </c>
      <c r="B69" s="226" t="s">
        <v>595</v>
      </c>
      <c r="C69" s="226"/>
      <c r="D69" s="226"/>
      <c r="E69" s="226"/>
      <c r="F69" s="226"/>
      <c r="G69" s="226"/>
      <c r="H69" s="226"/>
      <c r="I69" s="226"/>
      <c r="J69" s="226"/>
      <c r="K69" s="226"/>
      <c r="L69" s="226"/>
      <c r="M69" s="226"/>
      <c r="N69" s="226"/>
      <c r="O69" s="226"/>
      <c r="P69" s="226"/>
      <c r="Q69" s="226"/>
      <c r="R69" s="226"/>
      <c r="S69" s="226"/>
      <c r="T69" s="226"/>
      <c r="U69" s="226"/>
      <c r="V69" s="1"/>
      <c r="W69" s="1"/>
      <c r="X69" s="1"/>
      <c r="Y69" s="1"/>
      <c r="Z69" s="1"/>
      <c r="AA69" s="1"/>
      <c r="AB69" s="1"/>
      <c r="AC69" s="1"/>
      <c r="AD69" s="1"/>
      <c r="AE69" s="1"/>
    </row>
    <row r="70" spans="1:31" ht="27" customHeight="1" x14ac:dyDescent="0.2">
      <c r="A70" s="105">
        <v>5</v>
      </c>
      <c r="B70" s="226" t="s">
        <v>596</v>
      </c>
      <c r="C70" s="226"/>
      <c r="D70" s="226"/>
      <c r="E70" s="226"/>
      <c r="F70" s="226"/>
      <c r="G70" s="226"/>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1"/>
    </row>
    <row r="71" spans="1:31" ht="27.75" customHeight="1" x14ac:dyDescent="0.2">
      <c r="A71" s="105">
        <v>6</v>
      </c>
      <c r="B71" s="226" t="s">
        <v>499</v>
      </c>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1"/>
    </row>
    <row r="72" spans="1:31" ht="41.45" customHeight="1" x14ac:dyDescent="0.2">
      <c r="A72" s="105">
        <v>7</v>
      </c>
      <c r="B72" s="226" t="s">
        <v>597</v>
      </c>
      <c r="C72" s="226"/>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1"/>
    </row>
    <row r="73" spans="1:31" x14ac:dyDescent="0.2">
      <c r="A73" s="1" t="s">
        <v>416</v>
      </c>
      <c r="B73" s="1" t="s">
        <v>500</v>
      </c>
      <c r="C73" s="1"/>
    </row>
    <row r="74" spans="1:31" x14ac:dyDescent="0.2">
      <c r="A74" s="1" t="s">
        <v>149</v>
      </c>
      <c r="B74" s="1" t="s">
        <v>501</v>
      </c>
      <c r="C74" s="1"/>
    </row>
    <row r="75" spans="1:31" x14ac:dyDescent="0.2">
      <c r="A75" s="1" t="s">
        <v>561</v>
      </c>
      <c r="B75" s="1" t="s">
        <v>598</v>
      </c>
      <c r="C75" s="1"/>
    </row>
    <row r="76" spans="1:31" x14ac:dyDescent="0.2">
      <c r="A76" s="1" t="s">
        <v>562</v>
      </c>
      <c r="B76" s="1" t="s">
        <v>599</v>
      </c>
      <c r="C76" s="1"/>
    </row>
    <row r="77" spans="1:31" ht="14.45" customHeight="1" x14ac:dyDescent="0.2">
      <c r="A77" s="1" t="s">
        <v>563</v>
      </c>
      <c r="D77" s="24"/>
      <c r="E77" s="24"/>
      <c r="F77" s="24"/>
      <c r="G77" s="24"/>
      <c r="H77" s="24"/>
      <c r="I77" s="24"/>
      <c r="J77" s="24"/>
      <c r="K77" s="24"/>
      <c r="L77" s="24"/>
      <c r="M77" s="24"/>
      <c r="N77" s="24"/>
      <c r="O77" s="24"/>
      <c r="P77" s="24"/>
      <c r="Q77" s="24"/>
      <c r="R77" s="24"/>
      <c r="S77" s="24"/>
      <c r="T77" s="24"/>
      <c r="U77" s="24"/>
    </row>
    <row r="78" spans="1:31" ht="14.45" customHeight="1" x14ac:dyDescent="0.2">
      <c r="A78" s="1"/>
    </row>
    <row r="79" spans="1:31" s="78" customFormat="1" ht="14.45" customHeight="1" x14ac:dyDescent="0.2">
      <c r="A79" s="1"/>
      <c r="B79" s="130"/>
      <c r="C79" s="1"/>
    </row>
    <row r="80" spans="1:31" s="78" customFormat="1" x14ac:dyDescent="0.2">
      <c r="A80" s="1"/>
      <c r="B80" s="130"/>
      <c r="C80" s="1"/>
    </row>
    <row r="81" spans="1:3" s="78" customFormat="1" x14ac:dyDescent="0.2">
      <c r="A81" s="1"/>
      <c r="B81" s="130"/>
      <c r="C81" s="1"/>
    </row>
    <row r="82" spans="1:3" s="78" customFormat="1" x14ac:dyDescent="0.2">
      <c r="A82" s="1"/>
      <c r="B82" s="130"/>
      <c r="C82" s="1"/>
    </row>
    <row r="83" spans="1:3" s="78" customFormat="1" x14ac:dyDescent="0.2">
      <c r="A83" s="1"/>
      <c r="B83" s="130"/>
      <c r="C83" s="1"/>
    </row>
  </sheetData>
  <mergeCells count="18">
    <mergeCell ref="B70:AD70"/>
    <mergeCell ref="B71:AD71"/>
    <mergeCell ref="B72:AD72"/>
    <mergeCell ref="AD5:AD6"/>
    <mergeCell ref="B66:AD66"/>
    <mergeCell ref="B67:AD67"/>
    <mergeCell ref="B68:AD68"/>
    <mergeCell ref="B69:U69"/>
    <mergeCell ref="A1:B1"/>
    <mergeCell ref="A2:AD2"/>
    <mergeCell ref="A4:B6"/>
    <mergeCell ref="D4:L4"/>
    <mergeCell ref="N4:U4"/>
    <mergeCell ref="W4:AD4"/>
    <mergeCell ref="D5:H5"/>
    <mergeCell ref="J5:K5"/>
    <mergeCell ref="N5:R5"/>
    <mergeCell ref="W5:AB5"/>
  </mergeCells>
  <hyperlinks>
    <hyperlink ref="A1:B1" location="ContentsHead" display="ContentsHead" xr:uid="{F34060E2-DF4B-4F04-92C1-ED9AC8C79B66}"/>
  </hyperlinks>
  <pageMargins left="0.7" right="0.7" top="0.75" bottom="0.75" header="0.3" footer="0.3"/>
  <pageSetup scale="1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71F0-2037-4372-81F8-BB8A1FBC79E7}">
  <sheetPr codeName="Sheet17"/>
  <dimension ref="A1:AA336"/>
  <sheetViews>
    <sheetView workbookViewId="0">
      <selection sqref="A1:B1"/>
    </sheetView>
  </sheetViews>
  <sheetFormatPr defaultColWidth="9" defaultRowHeight="12.75" x14ac:dyDescent="0.2"/>
  <cols>
    <col min="1" max="1" width="2.5703125" style="1" customWidth="1"/>
    <col min="2" max="2" width="27" style="1" customWidth="1"/>
    <col min="3" max="3" width="11.42578125" style="1" customWidth="1"/>
    <col min="4" max="4" width="16.140625" style="1" customWidth="1"/>
    <col min="5" max="5" width="13.5703125" style="107" customWidth="1"/>
    <col min="6" max="6" width="11.5703125" style="1" customWidth="1"/>
    <col min="7" max="7" width="16.5703125" style="1" customWidth="1"/>
    <col min="8" max="8" width="12.5703125" style="107" customWidth="1"/>
    <col min="9" max="27" width="9" style="1"/>
    <col min="28" max="16384" width="9" style="107"/>
  </cols>
  <sheetData>
    <row r="1" spans="1:8" s="1" customFormat="1" x14ac:dyDescent="0.2">
      <c r="A1" s="227" t="s">
        <v>182</v>
      </c>
      <c r="B1" s="227"/>
    </row>
    <row r="2" spans="1:8" s="1" customFormat="1" ht="14.45" customHeight="1" x14ac:dyDescent="0.2">
      <c r="A2" s="237" t="s">
        <v>601</v>
      </c>
      <c r="B2" s="237"/>
      <c r="C2" s="237"/>
      <c r="D2" s="237"/>
      <c r="E2" s="237"/>
      <c r="F2" s="237"/>
      <c r="G2" s="237"/>
      <c r="H2" s="237"/>
    </row>
    <row r="3" spans="1:8" s="1" customFormat="1" x14ac:dyDescent="0.2"/>
    <row r="4" spans="1:8" s="1" customFormat="1" ht="15" x14ac:dyDescent="0.35">
      <c r="A4" s="241" t="s">
        <v>252</v>
      </c>
      <c r="B4" s="241"/>
      <c r="C4" s="241" t="s">
        <v>602</v>
      </c>
      <c r="D4" s="241"/>
      <c r="E4" s="241"/>
      <c r="F4" s="241" t="s">
        <v>603</v>
      </c>
      <c r="G4" s="241"/>
      <c r="H4" s="241"/>
    </row>
    <row r="5" spans="1:8" s="1" customFormat="1" ht="30" x14ac:dyDescent="0.35">
      <c r="A5" s="242"/>
      <c r="B5" s="242"/>
      <c r="C5" s="82" t="s">
        <v>422</v>
      </c>
      <c r="D5" s="114" t="s">
        <v>604</v>
      </c>
      <c r="E5" s="143" t="s">
        <v>535</v>
      </c>
      <c r="F5" s="82" t="s">
        <v>422</v>
      </c>
      <c r="G5" s="114" t="s">
        <v>604</v>
      </c>
      <c r="H5" s="143" t="s">
        <v>535</v>
      </c>
    </row>
    <row r="6" spans="1:8" s="1" customFormat="1" x14ac:dyDescent="0.2">
      <c r="A6" s="9" t="s">
        <v>148</v>
      </c>
      <c r="B6" s="5"/>
      <c r="C6" s="144">
        <v>960</v>
      </c>
      <c r="D6" s="144">
        <v>420</v>
      </c>
      <c r="E6" s="145">
        <v>1380</v>
      </c>
      <c r="F6" s="146">
        <v>11.7</v>
      </c>
      <c r="G6" s="146">
        <v>56.4</v>
      </c>
      <c r="H6" s="147">
        <v>68.099999999999994</v>
      </c>
    </row>
    <row r="7" spans="1:8" s="1" customFormat="1" x14ac:dyDescent="0.2">
      <c r="B7" s="5" t="s">
        <v>437</v>
      </c>
      <c r="C7" s="86">
        <v>220</v>
      </c>
      <c r="D7" s="86">
        <v>80</v>
      </c>
      <c r="E7" s="148">
        <v>300</v>
      </c>
      <c r="F7" s="44">
        <v>3.7</v>
      </c>
      <c r="G7" s="44">
        <v>8.8000000000000007</v>
      </c>
      <c r="H7" s="97">
        <v>12.5</v>
      </c>
    </row>
    <row r="8" spans="1:8" s="1" customFormat="1" x14ac:dyDescent="0.2">
      <c r="B8" s="5" t="s">
        <v>438</v>
      </c>
      <c r="C8" s="86">
        <v>220</v>
      </c>
      <c r="D8" s="86">
        <v>80</v>
      </c>
      <c r="E8" s="148">
        <v>300</v>
      </c>
      <c r="F8" s="44">
        <v>2.4</v>
      </c>
      <c r="G8" s="44">
        <v>18.7</v>
      </c>
      <c r="H8" s="97">
        <v>21.1</v>
      </c>
    </row>
    <row r="9" spans="1:8" s="1" customFormat="1" x14ac:dyDescent="0.2">
      <c r="B9" s="5" t="s">
        <v>439</v>
      </c>
      <c r="C9" s="86">
        <v>270</v>
      </c>
      <c r="D9" s="86">
        <v>120</v>
      </c>
      <c r="E9" s="148">
        <v>390</v>
      </c>
      <c r="F9" s="44">
        <v>3</v>
      </c>
      <c r="G9" s="44">
        <v>11.2</v>
      </c>
      <c r="H9" s="97">
        <v>14.2</v>
      </c>
    </row>
    <row r="10" spans="1:8" s="1" customFormat="1" x14ac:dyDescent="0.2">
      <c r="B10" s="5" t="s">
        <v>440</v>
      </c>
      <c r="C10" s="86">
        <v>260</v>
      </c>
      <c r="D10" s="86">
        <v>140</v>
      </c>
      <c r="E10" s="148">
        <v>400</v>
      </c>
      <c r="F10" s="44">
        <v>2.6</v>
      </c>
      <c r="G10" s="44">
        <v>17.7</v>
      </c>
      <c r="H10" s="97">
        <v>20.2</v>
      </c>
    </row>
    <row r="11" spans="1:8" s="1" customFormat="1" ht="26.45" customHeight="1" x14ac:dyDescent="0.2">
      <c r="A11" s="149" t="s">
        <v>605</v>
      </c>
      <c r="B11" s="5"/>
      <c r="C11" s="144">
        <v>1180</v>
      </c>
      <c r="D11" s="144">
        <v>370</v>
      </c>
      <c r="E11" s="145">
        <v>1550</v>
      </c>
      <c r="F11" s="146">
        <v>18</v>
      </c>
      <c r="G11" s="146">
        <v>33</v>
      </c>
      <c r="H11" s="147">
        <v>51.1</v>
      </c>
    </row>
    <row r="12" spans="1:8" s="1" customFormat="1" x14ac:dyDescent="0.2">
      <c r="B12" s="5" t="s">
        <v>606</v>
      </c>
      <c r="C12" s="86">
        <v>280</v>
      </c>
      <c r="D12" s="86">
        <v>70</v>
      </c>
      <c r="E12" s="148">
        <v>350</v>
      </c>
      <c r="F12" s="44">
        <v>8.8000000000000007</v>
      </c>
      <c r="G12" s="44">
        <v>3.5</v>
      </c>
      <c r="H12" s="97">
        <v>12.3</v>
      </c>
    </row>
    <row r="13" spans="1:8" s="1" customFormat="1" x14ac:dyDescent="0.2">
      <c r="B13" s="5" t="s">
        <v>607</v>
      </c>
      <c r="C13" s="86">
        <v>310</v>
      </c>
      <c r="D13" s="86">
        <v>100</v>
      </c>
      <c r="E13" s="148">
        <v>400</v>
      </c>
      <c r="F13" s="44">
        <v>2.6</v>
      </c>
      <c r="G13" s="44">
        <v>15.5</v>
      </c>
      <c r="H13" s="97">
        <v>18.100000000000001</v>
      </c>
    </row>
    <row r="14" spans="1:8" s="1" customFormat="1" x14ac:dyDescent="0.2">
      <c r="B14" s="5" t="s">
        <v>608</v>
      </c>
      <c r="C14" s="86">
        <v>350</v>
      </c>
      <c r="D14" s="86">
        <v>90</v>
      </c>
      <c r="E14" s="148">
        <v>440</v>
      </c>
      <c r="F14" s="44">
        <v>3.5</v>
      </c>
      <c r="G14" s="44">
        <v>10.7</v>
      </c>
      <c r="H14" s="97">
        <v>14.2</v>
      </c>
    </row>
    <row r="15" spans="1:8" s="1" customFormat="1" x14ac:dyDescent="0.2">
      <c r="B15" s="5" t="s">
        <v>609</v>
      </c>
      <c r="C15" s="86">
        <v>250</v>
      </c>
      <c r="D15" s="86">
        <v>110</v>
      </c>
      <c r="E15" s="148">
        <v>360</v>
      </c>
      <c r="F15" s="44">
        <v>3.2</v>
      </c>
      <c r="G15" s="44">
        <v>3.3</v>
      </c>
      <c r="H15" s="97">
        <v>6.5</v>
      </c>
    </row>
    <row r="16" spans="1:8" s="1" customFormat="1" ht="25.5" customHeight="1" x14ac:dyDescent="0.2">
      <c r="A16" s="149" t="s">
        <v>610</v>
      </c>
      <c r="B16" s="5"/>
      <c r="C16" s="144">
        <v>900</v>
      </c>
      <c r="D16" s="144">
        <v>250</v>
      </c>
      <c r="E16" s="145">
        <v>1140</v>
      </c>
      <c r="F16" s="146">
        <v>16.7</v>
      </c>
      <c r="G16" s="146">
        <v>31.5</v>
      </c>
      <c r="H16" s="147">
        <v>48.3</v>
      </c>
    </row>
    <row r="17" spans="1:8" s="1" customFormat="1" x14ac:dyDescent="0.2">
      <c r="B17" s="5" t="s">
        <v>611</v>
      </c>
      <c r="C17" s="86">
        <v>120</v>
      </c>
      <c r="D17" s="86">
        <v>40</v>
      </c>
      <c r="E17" s="148">
        <v>160</v>
      </c>
      <c r="F17" s="44">
        <v>1.1000000000000001</v>
      </c>
      <c r="G17" s="44">
        <v>1.8</v>
      </c>
      <c r="H17" s="97">
        <v>3</v>
      </c>
    </row>
    <row r="18" spans="1:8" s="1" customFormat="1" x14ac:dyDescent="0.2">
      <c r="B18" s="5" t="s">
        <v>612</v>
      </c>
      <c r="C18" s="86">
        <v>200</v>
      </c>
      <c r="D18" s="86">
        <v>50</v>
      </c>
      <c r="E18" s="148">
        <v>250</v>
      </c>
      <c r="F18" s="44">
        <v>3.2</v>
      </c>
      <c r="G18" s="44">
        <v>10.7</v>
      </c>
      <c r="H18" s="97">
        <v>13.9</v>
      </c>
    </row>
    <row r="19" spans="1:8" s="1" customFormat="1" x14ac:dyDescent="0.2">
      <c r="B19" s="5" t="s">
        <v>613</v>
      </c>
      <c r="C19" s="86">
        <v>310</v>
      </c>
      <c r="D19" s="86">
        <v>80</v>
      </c>
      <c r="E19" s="148">
        <v>400</v>
      </c>
      <c r="F19" s="44">
        <v>4.5999999999999996</v>
      </c>
      <c r="G19" s="44">
        <v>2.8</v>
      </c>
      <c r="H19" s="97">
        <v>7.4</v>
      </c>
    </row>
    <row r="20" spans="1:8" s="1" customFormat="1" x14ac:dyDescent="0.2">
      <c r="B20" s="5" t="s">
        <v>540</v>
      </c>
      <c r="C20" s="86">
        <v>270</v>
      </c>
      <c r="D20" s="86">
        <v>70</v>
      </c>
      <c r="E20" s="148">
        <v>340</v>
      </c>
      <c r="F20" s="44">
        <v>7.8</v>
      </c>
      <c r="G20" s="44">
        <v>16.2</v>
      </c>
      <c r="H20" s="97">
        <v>24</v>
      </c>
    </row>
    <row r="21" spans="1:8" s="1" customFormat="1" ht="2.4500000000000002" customHeight="1" x14ac:dyDescent="0.2">
      <c r="A21" s="100"/>
      <c r="B21" s="150"/>
      <c r="C21" s="101"/>
      <c r="D21" s="101"/>
      <c r="E21" s="198"/>
      <c r="F21" s="151"/>
      <c r="G21" s="151"/>
      <c r="H21" s="151"/>
    </row>
    <row r="22" spans="1:8" s="1" customFormat="1" ht="14.45" customHeight="1" x14ac:dyDescent="0.2">
      <c r="A22" s="5"/>
      <c r="B22" s="5"/>
    </row>
    <row r="23" spans="1:8" s="1" customFormat="1" ht="14.25" x14ac:dyDescent="0.2">
      <c r="A23" s="106">
        <v>1</v>
      </c>
      <c r="B23" s="1" t="s">
        <v>614</v>
      </c>
    </row>
    <row r="24" spans="1:8" s="1" customFormat="1" ht="66" customHeight="1" x14ac:dyDescent="0.2">
      <c r="A24" s="106">
        <v>2</v>
      </c>
      <c r="B24" s="243" t="s">
        <v>615</v>
      </c>
      <c r="C24" s="243"/>
      <c r="D24" s="243"/>
      <c r="E24" s="243"/>
      <c r="F24" s="243"/>
      <c r="G24" s="243"/>
      <c r="H24" s="243"/>
    </row>
    <row r="25" spans="1:8" s="1" customFormat="1" ht="27" customHeight="1" x14ac:dyDescent="0.2">
      <c r="A25" s="105">
        <v>3</v>
      </c>
      <c r="B25" s="226" t="s">
        <v>616</v>
      </c>
      <c r="C25" s="226"/>
      <c r="D25" s="226"/>
      <c r="E25" s="226"/>
      <c r="F25" s="226"/>
      <c r="G25" s="226"/>
      <c r="H25" s="226"/>
    </row>
    <row r="26" spans="1:8" s="1" customFormat="1" ht="14.25" x14ac:dyDescent="0.2">
      <c r="A26" s="106">
        <v>4</v>
      </c>
      <c r="B26" s="1" t="s">
        <v>497</v>
      </c>
    </row>
    <row r="27" spans="1:8" s="1" customFormat="1" ht="41.25" customHeight="1" x14ac:dyDescent="0.2">
      <c r="A27" s="106">
        <v>5</v>
      </c>
      <c r="B27" s="226" t="s">
        <v>499</v>
      </c>
      <c r="C27" s="226"/>
      <c r="D27" s="226"/>
      <c r="E27" s="226"/>
      <c r="F27" s="226"/>
      <c r="G27" s="226"/>
      <c r="H27" s="226"/>
    </row>
    <row r="28" spans="1:8" s="1" customFormat="1" x14ac:dyDescent="0.2">
      <c r="A28" s="1" t="s">
        <v>416</v>
      </c>
      <c r="B28" s="1" t="s">
        <v>500</v>
      </c>
    </row>
    <row r="29" spans="1:8" s="1" customFormat="1" x14ac:dyDescent="0.2">
      <c r="A29" s="1" t="s">
        <v>149</v>
      </c>
      <c r="B29" s="1" t="s">
        <v>501</v>
      </c>
    </row>
    <row r="30" spans="1:8" s="1" customFormat="1" x14ac:dyDescent="0.2"/>
    <row r="31" spans="1:8" s="1" customFormat="1" x14ac:dyDescent="0.2"/>
    <row r="32" spans="1:8" s="1" customFormat="1" ht="28.5" customHeight="1" x14ac:dyDescent="0.2">
      <c r="A32" s="244" t="s">
        <v>617</v>
      </c>
      <c r="B32" s="244"/>
      <c r="C32" s="244"/>
      <c r="D32" s="244"/>
      <c r="E32" s="244"/>
      <c r="F32" s="244"/>
      <c r="G32" s="244"/>
      <c r="H32" s="244"/>
    </row>
    <row r="33" spans="1:7" s="1" customFormat="1" x14ac:dyDescent="0.2">
      <c r="A33" s="7"/>
      <c r="B33" s="7"/>
    </row>
    <row r="34" spans="1:7" s="1" customFormat="1" ht="15" x14ac:dyDescent="0.35">
      <c r="A34" s="241" t="s">
        <v>252</v>
      </c>
      <c r="B34" s="241"/>
      <c r="C34" s="241" t="s">
        <v>566</v>
      </c>
      <c r="D34" s="241"/>
      <c r="E34" s="241"/>
    </row>
    <row r="35" spans="1:7" s="1" customFormat="1" ht="15" x14ac:dyDescent="0.35">
      <c r="A35" s="242"/>
      <c r="B35" s="242"/>
      <c r="C35" s="82" t="s">
        <v>422</v>
      </c>
      <c r="D35" s="82" t="s">
        <v>618</v>
      </c>
      <c r="E35" s="143" t="s">
        <v>535</v>
      </c>
    </row>
    <row r="36" spans="1:7" s="1" customFormat="1" x14ac:dyDescent="0.2">
      <c r="A36" s="9" t="s">
        <v>600</v>
      </c>
      <c r="B36" s="5"/>
      <c r="C36" s="144">
        <v>330</v>
      </c>
      <c r="D36" s="144">
        <v>190</v>
      </c>
      <c r="E36" s="145">
        <v>510</v>
      </c>
    </row>
    <row r="37" spans="1:7" s="1" customFormat="1" x14ac:dyDescent="0.2">
      <c r="B37" s="5" t="s">
        <v>619</v>
      </c>
      <c r="C37" s="86">
        <v>50</v>
      </c>
      <c r="D37" s="86">
        <v>30</v>
      </c>
      <c r="E37" s="148">
        <v>80</v>
      </c>
      <c r="G37" s="110"/>
    </row>
    <row r="38" spans="1:7" s="1" customFormat="1" x14ac:dyDescent="0.2">
      <c r="B38" s="5" t="s">
        <v>620</v>
      </c>
      <c r="C38" s="86">
        <v>70</v>
      </c>
      <c r="D38" s="86">
        <v>40</v>
      </c>
      <c r="E38" s="148">
        <v>110</v>
      </c>
      <c r="G38" s="110"/>
    </row>
    <row r="39" spans="1:7" s="1" customFormat="1" x14ac:dyDescent="0.2">
      <c r="B39" s="5" t="s">
        <v>621</v>
      </c>
      <c r="C39" s="86">
        <v>90</v>
      </c>
      <c r="D39" s="86">
        <v>50</v>
      </c>
      <c r="E39" s="148">
        <v>140</v>
      </c>
      <c r="G39" s="110"/>
    </row>
    <row r="40" spans="1:7" s="1" customFormat="1" x14ac:dyDescent="0.2">
      <c r="B40" s="5" t="s">
        <v>622</v>
      </c>
      <c r="C40" s="86">
        <v>110</v>
      </c>
      <c r="D40" s="86">
        <v>70</v>
      </c>
      <c r="E40" s="148">
        <v>180</v>
      </c>
      <c r="G40" s="110"/>
    </row>
    <row r="41" spans="1:7" s="1" customFormat="1" ht="26.45" customHeight="1" x14ac:dyDescent="0.2">
      <c r="A41" s="149" t="s">
        <v>605</v>
      </c>
      <c r="B41" s="5"/>
      <c r="C41" s="144">
        <v>420</v>
      </c>
      <c r="D41" s="144">
        <v>150</v>
      </c>
      <c r="E41" s="145">
        <v>580</v>
      </c>
      <c r="G41" s="110"/>
    </row>
    <row r="42" spans="1:7" s="1" customFormat="1" x14ac:dyDescent="0.2">
      <c r="B42" s="5" t="s">
        <v>606</v>
      </c>
      <c r="C42" s="86">
        <v>80</v>
      </c>
      <c r="D42" s="86">
        <v>60</v>
      </c>
      <c r="E42" s="148">
        <v>140</v>
      </c>
      <c r="G42" s="110"/>
    </row>
    <row r="43" spans="1:7" s="1" customFormat="1" x14ac:dyDescent="0.2">
      <c r="B43" s="5" t="s">
        <v>607</v>
      </c>
      <c r="C43" s="86">
        <v>70</v>
      </c>
      <c r="D43" s="86">
        <v>30</v>
      </c>
      <c r="E43" s="148">
        <v>100</v>
      </c>
      <c r="G43" s="110"/>
    </row>
    <row r="44" spans="1:7" s="1" customFormat="1" x14ac:dyDescent="0.2">
      <c r="B44" s="5" t="s">
        <v>608</v>
      </c>
      <c r="C44" s="86">
        <v>90</v>
      </c>
      <c r="D44" s="86">
        <v>30</v>
      </c>
      <c r="E44" s="148">
        <v>120</v>
      </c>
      <c r="G44" s="110"/>
    </row>
    <row r="45" spans="1:7" s="1" customFormat="1" x14ac:dyDescent="0.2">
      <c r="B45" s="5" t="s">
        <v>609</v>
      </c>
      <c r="C45" s="86">
        <v>190</v>
      </c>
      <c r="D45" s="86">
        <v>40</v>
      </c>
      <c r="E45" s="148">
        <v>220</v>
      </c>
      <c r="G45" s="110"/>
    </row>
    <row r="46" spans="1:7" s="1" customFormat="1" ht="25.5" customHeight="1" x14ac:dyDescent="0.2">
      <c r="A46" s="149" t="s">
        <v>765</v>
      </c>
      <c r="B46" s="5"/>
      <c r="C46" s="144">
        <v>260</v>
      </c>
      <c r="D46" s="144">
        <v>120</v>
      </c>
      <c r="E46" s="145">
        <v>380</v>
      </c>
      <c r="G46" s="110"/>
    </row>
    <row r="47" spans="1:7" s="1" customFormat="1" x14ac:dyDescent="0.2">
      <c r="B47" s="5" t="s">
        <v>611</v>
      </c>
      <c r="C47" s="86">
        <v>30</v>
      </c>
      <c r="D47" s="86">
        <v>30</v>
      </c>
      <c r="E47" s="148">
        <v>60</v>
      </c>
      <c r="G47" s="110"/>
    </row>
    <row r="48" spans="1:7" s="1" customFormat="1" x14ac:dyDescent="0.2">
      <c r="B48" s="5" t="s">
        <v>612</v>
      </c>
      <c r="C48" s="86">
        <v>50</v>
      </c>
      <c r="D48" s="86">
        <v>20</v>
      </c>
      <c r="E48" s="148">
        <v>70</v>
      </c>
      <c r="G48" s="110"/>
    </row>
    <row r="49" spans="1:8" s="1" customFormat="1" x14ac:dyDescent="0.2">
      <c r="B49" s="5" t="s">
        <v>613</v>
      </c>
      <c r="C49" s="86">
        <v>100</v>
      </c>
      <c r="D49" s="86">
        <v>30</v>
      </c>
      <c r="E49" s="148">
        <v>130</v>
      </c>
      <c r="G49" s="110"/>
    </row>
    <row r="50" spans="1:8" s="1" customFormat="1" x14ac:dyDescent="0.2">
      <c r="B50" s="5" t="s">
        <v>540</v>
      </c>
      <c r="C50" s="86">
        <v>90</v>
      </c>
      <c r="D50" s="86">
        <v>30</v>
      </c>
      <c r="E50" s="148">
        <v>120</v>
      </c>
      <c r="G50" s="110"/>
    </row>
    <row r="51" spans="1:8" s="1" customFormat="1" ht="3" customHeight="1" x14ac:dyDescent="0.2">
      <c r="A51" s="100"/>
      <c r="B51" s="150"/>
      <c r="C51" s="101"/>
      <c r="D51" s="101"/>
      <c r="E51" s="198"/>
      <c r="G51" s="110">
        <v>0</v>
      </c>
    </row>
    <row r="52" spans="1:8" s="1" customFormat="1" x14ac:dyDescent="0.2">
      <c r="A52" s="5"/>
      <c r="B52" s="5"/>
    </row>
    <row r="53" spans="1:8" s="1" customFormat="1" ht="14.25" x14ac:dyDescent="0.2">
      <c r="A53" s="106">
        <v>1</v>
      </c>
      <c r="B53" s="1" t="s">
        <v>493</v>
      </c>
    </row>
    <row r="54" spans="1:8" s="1" customFormat="1" ht="66.75" customHeight="1" x14ac:dyDescent="0.2">
      <c r="A54" s="106">
        <v>2</v>
      </c>
      <c r="B54" s="243" t="s">
        <v>615</v>
      </c>
      <c r="C54" s="243"/>
      <c r="D54" s="243"/>
      <c r="E54" s="243"/>
      <c r="F54" s="243"/>
      <c r="G54" s="243"/>
      <c r="H54" s="243"/>
    </row>
    <row r="55" spans="1:8" s="1" customFormat="1" ht="27" customHeight="1" x14ac:dyDescent="0.2">
      <c r="A55" s="105">
        <v>3</v>
      </c>
      <c r="B55" s="226" t="s">
        <v>616</v>
      </c>
      <c r="C55" s="226"/>
      <c r="D55" s="226"/>
      <c r="E55" s="226"/>
      <c r="F55" s="226"/>
      <c r="G55" s="226"/>
      <c r="H55" s="226"/>
    </row>
    <row r="56" spans="1:8" s="1" customFormat="1" ht="14.25" x14ac:dyDescent="0.2">
      <c r="A56" s="106">
        <v>4</v>
      </c>
      <c r="B56" s="1" t="s">
        <v>497</v>
      </c>
    </row>
    <row r="57" spans="1:8" s="1" customFormat="1" ht="41.25" customHeight="1" x14ac:dyDescent="0.2">
      <c r="A57" s="106">
        <v>5</v>
      </c>
      <c r="B57" s="226" t="s">
        <v>499</v>
      </c>
      <c r="C57" s="226"/>
      <c r="D57" s="226"/>
      <c r="E57" s="226"/>
      <c r="F57" s="226"/>
      <c r="G57" s="226"/>
      <c r="H57" s="226"/>
    </row>
    <row r="58" spans="1:8" s="1" customFormat="1" x14ac:dyDescent="0.2">
      <c r="A58" s="1" t="s">
        <v>416</v>
      </c>
      <c r="B58" s="1" t="s">
        <v>500</v>
      </c>
    </row>
    <row r="59" spans="1:8" s="1" customFormat="1" x14ac:dyDescent="0.2">
      <c r="A59" s="1" t="s">
        <v>149</v>
      </c>
      <c r="B59" s="1" t="s">
        <v>501</v>
      </c>
    </row>
    <row r="60" spans="1:8" s="1" customFormat="1" x14ac:dyDescent="0.2">
      <c r="A60" s="1" t="s">
        <v>561</v>
      </c>
      <c r="B60" s="1" t="s">
        <v>598</v>
      </c>
    </row>
    <row r="61" spans="1:8" s="1" customFormat="1" x14ac:dyDescent="0.2"/>
    <row r="62" spans="1:8" s="1" customFormat="1" x14ac:dyDescent="0.2"/>
    <row r="63" spans="1:8" s="1" customFormat="1" x14ac:dyDescent="0.2">
      <c r="C63" s="110"/>
      <c r="D63" s="110"/>
      <c r="E63" s="152"/>
      <c r="G63" s="42"/>
      <c r="H63" s="42"/>
    </row>
    <row r="64" spans="1:8" s="1" customFormat="1" x14ac:dyDescent="0.2">
      <c r="C64" s="110"/>
      <c r="D64" s="110"/>
      <c r="E64" s="152"/>
      <c r="G64" s="42"/>
      <c r="H64" s="42"/>
    </row>
    <row r="65" spans="3:8" s="1" customFormat="1" x14ac:dyDescent="0.2">
      <c r="C65" s="110"/>
      <c r="D65" s="110"/>
      <c r="E65" s="152"/>
      <c r="G65" s="42"/>
      <c r="H65" s="42"/>
    </row>
    <row r="66" spans="3:8" s="1" customFormat="1" x14ac:dyDescent="0.2">
      <c r="C66" s="110"/>
      <c r="D66" s="110"/>
      <c r="E66" s="152"/>
      <c r="G66" s="42"/>
      <c r="H66" s="42"/>
    </row>
    <row r="67" spans="3:8" s="1" customFormat="1" x14ac:dyDescent="0.2">
      <c r="C67" s="110"/>
      <c r="D67" s="110"/>
      <c r="E67" s="152"/>
      <c r="G67" s="42"/>
      <c r="H67" s="42"/>
    </row>
    <row r="68" spans="3:8" s="1" customFormat="1" x14ac:dyDescent="0.2"/>
    <row r="69" spans="3:8" s="1" customFormat="1" x14ac:dyDescent="0.2"/>
    <row r="70" spans="3:8" s="1" customFormat="1" x14ac:dyDescent="0.2"/>
    <row r="71" spans="3:8" s="1" customFormat="1" x14ac:dyDescent="0.2"/>
    <row r="72" spans="3:8" s="1" customFormat="1" x14ac:dyDescent="0.2"/>
    <row r="73" spans="3:8" s="1" customFormat="1" x14ac:dyDescent="0.2"/>
    <row r="74" spans="3:8" s="1" customFormat="1" x14ac:dyDescent="0.2"/>
    <row r="75" spans="3:8" s="1" customFormat="1" x14ac:dyDescent="0.2"/>
    <row r="76" spans="3:8" s="1" customFormat="1" x14ac:dyDescent="0.2"/>
    <row r="77" spans="3:8" s="1" customFormat="1" x14ac:dyDescent="0.2"/>
    <row r="78" spans="3:8" s="1" customFormat="1" x14ac:dyDescent="0.2"/>
    <row r="79" spans="3:8" s="1" customFormat="1" x14ac:dyDescent="0.2"/>
    <row r="80" spans="3:8" s="1" customFormat="1" x14ac:dyDescent="0.2"/>
    <row r="81" s="1" customFormat="1" x14ac:dyDescent="0.2"/>
    <row r="82" s="1" customFormat="1" x14ac:dyDescent="0.2"/>
    <row r="83" s="1" customFormat="1" x14ac:dyDescent="0.2"/>
    <row r="84" s="1" customFormat="1" x14ac:dyDescent="0.2"/>
    <row r="85" s="1" customFormat="1" x14ac:dyDescent="0.2"/>
    <row r="86" s="1" customFormat="1" x14ac:dyDescent="0.2"/>
    <row r="87" s="1" customFormat="1" x14ac:dyDescent="0.2"/>
    <row r="88" s="1" customFormat="1" x14ac:dyDescent="0.2"/>
    <row r="89" s="1" customFormat="1" x14ac:dyDescent="0.2"/>
    <row r="90" s="1" customFormat="1" x14ac:dyDescent="0.2"/>
    <row r="91" s="1" customFormat="1" x14ac:dyDescent="0.2"/>
    <row r="92" s="1" customFormat="1" x14ac:dyDescent="0.2"/>
    <row r="93" s="1" customFormat="1" x14ac:dyDescent="0.2"/>
    <row r="94" s="1" customFormat="1" x14ac:dyDescent="0.2"/>
    <row r="95" s="1" customFormat="1" x14ac:dyDescent="0.2"/>
    <row r="96" s="1" customFormat="1" x14ac:dyDescent="0.2"/>
    <row r="97" s="1" customFormat="1" x14ac:dyDescent="0.2"/>
    <row r="98" s="1" customFormat="1" x14ac:dyDescent="0.2"/>
    <row r="99" s="1" customFormat="1" x14ac:dyDescent="0.2"/>
    <row r="100" s="1" customFormat="1" x14ac:dyDescent="0.2"/>
    <row r="101" s="1" customFormat="1" x14ac:dyDescent="0.2"/>
    <row r="102" s="1" customFormat="1" x14ac:dyDescent="0.2"/>
    <row r="103" s="1" customFormat="1" x14ac:dyDescent="0.2"/>
    <row r="104" s="1" customFormat="1" x14ac:dyDescent="0.2"/>
    <row r="105" s="1" customFormat="1" x14ac:dyDescent="0.2"/>
    <row r="106" s="1" customFormat="1" x14ac:dyDescent="0.2"/>
    <row r="107" s="1" customFormat="1" x14ac:dyDescent="0.2"/>
    <row r="108" s="1" customFormat="1" x14ac:dyDescent="0.2"/>
    <row r="109" s="1" customFormat="1" x14ac:dyDescent="0.2"/>
    <row r="110" s="1" customFormat="1" x14ac:dyDescent="0.2"/>
    <row r="111" s="1" customFormat="1" x14ac:dyDescent="0.2"/>
    <row r="112" s="1" customFormat="1" x14ac:dyDescent="0.2"/>
    <row r="113" s="1" customFormat="1" x14ac:dyDescent="0.2"/>
    <row r="114" s="1" customFormat="1" x14ac:dyDescent="0.2"/>
    <row r="115" s="1" customFormat="1" x14ac:dyDescent="0.2"/>
    <row r="116" s="1" customFormat="1" x14ac:dyDescent="0.2"/>
    <row r="117" s="1" customFormat="1" x14ac:dyDescent="0.2"/>
    <row r="118" s="1" customFormat="1" x14ac:dyDescent="0.2"/>
    <row r="119" s="1" customFormat="1" x14ac:dyDescent="0.2"/>
    <row r="120" s="1" customFormat="1" x14ac:dyDescent="0.2"/>
    <row r="121" s="1" customFormat="1" x14ac:dyDescent="0.2"/>
    <row r="122" s="1" customFormat="1" x14ac:dyDescent="0.2"/>
    <row r="123" s="1" customFormat="1" x14ac:dyDescent="0.2"/>
    <row r="124" s="1" customFormat="1" x14ac:dyDescent="0.2"/>
    <row r="125" s="1" customFormat="1" x14ac:dyDescent="0.2"/>
    <row r="126" s="1" customFormat="1" x14ac:dyDescent="0.2"/>
    <row r="127" s="1" customFormat="1" x14ac:dyDescent="0.2"/>
    <row r="128" s="1" customFormat="1" x14ac:dyDescent="0.2"/>
    <row r="129" s="1" customFormat="1" x14ac:dyDescent="0.2"/>
    <row r="130" s="1" customFormat="1" x14ac:dyDescent="0.2"/>
    <row r="131" s="1" customFormat="1" x14ac:dyDescent="0.2"/>
    <row r="132" s="1" customFormat="1" x14ac:dyDescent="0.2"/>
    <row r="133" s="1" customFormat="1" x14ac:dyDescent="0.2"/>
    <row r="134" s="1" customFormat="1" x14ac:dyDescent="0.2"/>
    <row r="135" s="1" customFormat="1" x14ac:dyDescent="0.2"/>
    <row r="136" s="1" customFormat="1" x14ac:dyDescent="0.2"/>
    <row r="137" s="1" customFormat="1" x14ac:dyDescent="0.2"/>
    <row r="138" s="1" customFormat="1" x14ac:dyDescent="0.2"/>
    <row r="139" s="1" customFormat="1" x14ac:dyDescent="0.2"/>
    <row r="140" s="1" customFormat="1" x14ac:dyDescent="0.2"/>
    <row r="141" s="1" customFormat="1" x14ac:dyDescent="0.2"/>
    <row r="142" s="1" customFormat="1" x14ac:dyDescent="0.2"/>
    <row r="143" s="1" customFormat="1" x14ac:dyDescent="0.2"/>
    <row r="144" s="1" customFormat="1" x14ac:dyDescent="0.2"/>
    <row r="145" s="1" customFormat="1" x14ac:dyDescent="0.2"/>
    <row r="146" s="1" customFormat="1" x14ac:dyDescent="0.2"/>
    <row r="147" s="1" customFormat="1" x14ac:dyDescent="0.2"/>
    <row r="148" s="1" customFormat="1" x14ac:dyDescent="0.2"/>
    <row r="149" s="1" customFormat="1" x14ac:dyDescent="0.2"/>
    <row r="150" s="1" customFormat="1" x14ac:dyDescent="0.2"/>
    <row r="151" s="1" customFormat="1" x14ac:dyDescent="0.2"/>
    <row r="152" s="1" customFormat="1" x14ac:dyDescent="0.2"/>
    <row r="153" s="1" customFormat="1" x14ac:dyDescent="0.2"/>
    <row r="154" s="1" customFormat="1" x14ac:dyDescent="0.2"/>
    <row r="155" s="1" customFormat="1" x14ac:dyDescent="0.2"/>
    <row r="156" s="1" customFormat="1" x14ac:dyDescent="0.2"/>
    <row r="157" s="1" customFormat="1" x14ac:dyDescent="0.2"/>
    <row r="158" s="1" customFormat="1" x14ac:dyDescent="0.2"/>
    <row r="159" s="1" customFormat="1" x14ac:dyDescent="0.2"/>
    <row r="160" s="1" customFormat="1" x14ac:dyDescent="0.2"/>
    <row r="161" s="1" customFormat="1" x14ac:dyDescent="0.2"/>
    <row r="162" s="1" customFormat="1" x14ac:dyDescent="0.2"/>
    <row r="163" s="1" customFormat="1" x14ac:dyDescent="0.2"/>
    <row r="164" s="1" customFormat="1" x14ac:dyDescent="0.2"/>
    <row r="165" s="1" customFormat="1" x14ac:dyDescent="0.2"/>
    <row r="166" s="1" customFormat="1" x14ac:dyDescent="0.2"/>
    <row r="167" s="1" customFormat="1" x14ac:dyDescent="0.2"/>
    <row r="168" s="1" customFormat="1" x14ac:dyDescent="0.2"/>
    <row r="169" s="1" customFormat="1" x14ac:dyDescent="0.2"/>
    <row r="170" s="1" customFormat="1" x14ac:dyDescent="0.2"/>
    <row r="171" s="1" customFormat="1" x14ac:dyDescent="0.2"/>
    <row r="172" s="1" customFormat="1" x14ac:dyDescent="0.2"/>
    <row r="173" s="1" customFormat="1" x14ac:dyDescent="0.2"/>
    <row r="174" s="1" customFormat="1" x14ac:dyDescent="0.2"/>
    <row r="175" s="1" customFormat="1" x14ac:dyDescent="0.2"/>
    <row r="176" s="1" customFormat="1" x14ac:dyDescent="0.2"/>
    <row r="177" s="1" customFormat="1" x14ac:dyDescent="0.2"/>
    <row r="178" s="1" customFormat="1" x14ac:dyDescent="0.2"/>
    <row r="179" s="1" customFormat="1" x14ac:dyDescent="0.2"/>
    <row r="180" s="1" customFormat="1" x14ac:dyDescent="0.2"/>
    <row r="181" s="1" customFormat="1" x14ac:dyDescent="0.2"/>
    <row r="182" s="1" customFormat="1" x14ac:dyDescent="0.2"/>
    <row r="183" s="1" customFormat="1" x14ac:dyDescent="0.2"/>
    <row r="184" s="1" customFormat="1" x14ac:dyDescent="0.2"/>
    <row r="185" s="1" customFormat="1" x14ac:dyDescent="0.2"/>
    <row r="186" s="1" customFormat="1" x14ac:dyDescent="0.2"/>
    <row r="187" s="1" customFormat="1" x14ac:dyDescent="0.2"/>
    <row r="188" s="1" customFormat="1" x14ac:dyDescent="0.2"/>
    <row r="189" s="1" customFormat="1" x14ac:dyDescent="0.2"/>
    <row r="190" s="1" customFormat="1" x14ac:dyDescent="0.2"/>
    <row r="191" s="1" customFormat="1" x14ac:dyDescent="0.2"/>
    <row r="192" s="1" customFormat="1" x14ac:dyDescent="0.2"/>
    <row r="193" s="1" customFormat="1" x14ac:dyDescent="0.2"/>
    <row r="194" s="1" customFormat="1" x14ac:dyDescent="0.2"/>
    <row r="195" s="1" customFormat="1" x14ac:dyDescent="0.2"/>
    <row r="196" s="1" customFormat="1" x14ac:dyDescent="0.2"/>
    <row r="197" s="1" customFormat="1" x14ac:dyDescent="0.2"/>
    <row r="198" s="1" customFormat="1" x14ac:dyDescent="0.2"/>
    <row r="199" s="1" customFormat="1" x14ac:dyDescent="0.2"/>
    <row r="200" s="1" customFormat="1" x14ac:dyDescent="0.2"/>
    <row r="201" s="1" customFormat="1" x14ac:dyDescent="0.2"/>
    <row r="202" s="1" customFormat="1" x14ac:dyDescent="0.2"/>
    <row r="203" s="1" customFormat="1" x14ac:dyDescent="0.2"/>
    <row r="204" s="1" customFormat="1" x14ac:dyDescent="0.2"/>
    <row r="205" s="1" customFormat="1" x14ac:dyDescent="0.2"/>
    <row r="206" s="1" customFormat="1" x14ac:dyDescent="0.2"/>
    <row r="207" s="1" customFormat="1" x14ac:dyDescent="0.2"/>
    <row r="208" s="1" customFormat="1" x14ac:dyDescent="0.2"/>
    <row r="209" s="1" customFormat="1" x14ac:dyDescent="0.2"/>
    <row r="210" s="1" customFormat="1" x14ac:dyDescent="0.2"/>
    <row r="211" s="1" customFormat="1" x14ac:dyDescent="0.2"/>
    <row r="212" s="1" customFormat="1" x14ac:dyDescent="0.2"/>
    <row r="213" s="1" customFormat="1" x14ac:dyDescent="0.2"/>
    <row r="214" s="1" customFormat="1" x14ac:dyDescent="0.2"/>
    <row r="215" s="1" customFormat="1" x14ac:dyDescent="0.2"/>
    <row r="216" s="1" customFormat="1" x14ac:dyDescent="0.2"/>
    <row r="217" s="1" customFormat="1" x14ac:dyDescent="0.2"/>
    <row r="218" s="1" customFormat="1" x14ac:dyDescent="0.2"/>
    <row r="219" s="1" customFormat="1" x14ac:dyDescent="0.2"/>
    <row r="220" s="1" customFormat="1" x14ac:dyDescent="0.2"/>
    <row r="221" s="1" customFormat="1" x14ac:dyDescent="0.2"/>
    <row r="222" s="1" customFormat="1" x14ac:dyDescent="0.2"/>
    <row r="223" s="1" customFormat="1" x14ac:dyDescent="0.2"/>
    <row r="224" s="1" customFormat="1" x14ac:dyDescent="0.2"/>
    <row r="225" s="1" customFormat="1" x14ac:dyDescent="0.2"/>
    <row r="226" s="1" customFormat="1" x14ac:dyDescent="0.2"/>
    <row r="227" s="1" customFormat="1" x14ac:dyDescent="0.2"/>
    <row r="228" s="1" customFormat="1" x14ac:dyDescent="0.2"/>
    <row r="229" s="1" customFormat="1" x14ac:dyDescent="0.2"/>
    <row r="230" s="1" customFormat="1" x14ac:dyDescent="0.2"/>
    <row r="231" s="1" customFormat="1" x14ac:dyDescent="0.2"/>
    <row r="232" s="1" customFormat="1" x14ac:dyDescent="0.2"/>
    <row r="233" s="1" customFormat="1" x14ac:dyDescent="0.2"/>
    <row r="234" s="1" customFormat="1" x14ac:dyDescent="0.2"/>
    <row r="235" s="1" customFormat="1" x14ac:dyDescent="0.2"/>
    <row r="236" s="1" customFormat="1" x14ac:dyDescent="0.2"/>
    <row r="237" s="1" customFormat="1" x14ac:dyDescent="0.2"/>
    <row r="238" s="1" customFormat="1" x14ac:dyDescent="0.2"/>
    <row r="239" s="1" customFormat="1" x14ac:dyDescent="0.2"/>
    <row r="240" s="1" customFormat="1" x14ac:dyDescent="0.2"/>
    <row r="241" s="1" customFormat="1" x14ac:dyDescent="0.2"/>
    <row r="242" s="1" customFormat="1" x14ac:dyDescent="0.2"/>
    <row r="243" s="1" customFormat="1" x14ac:dyDescent="0.2"/>
    <row r="244" s="1" customFormat="1" x14ac:dyDescent="0.2"/>
    <row r="245" s="1" customFormat="1" x14ac:dyDescent="0.2"/>
    <row r="246" s="1" customFormat="1" x14ac:dyDescent="0.2"/>
    <row r="247" s="1" customFormat="1" x14ac:dyDescent="0.2"/>
    <row r="248" s="1" customFormat="1" x14ac:dyDescent="0.2"/>
    <row r="249" s="1" customFormat="1" x14ac:dyDescent="0.2"/>
    <row r="250" s="1" customFormat="1" x14ac:dyDescent="0.2"/>
    <row r="251" s="1" customFormat="1" x14ac:dyDescent="0.2"/>
    <row r="252" s="1" customFormat="1" x14ac:dyDescent="0.2"/>
    <row r="253" s="1" customFormat="1" x14ac:dyDescent="0.2"/>
    <row r="254" s="1" customFormat="1" x14ac:dyDescent="0.2"/>
    <row r="255" s="1" customFormat="1" x14ac:dyDescent="0.2"/>
    <row r="256" s="1" customFormat="1" x14ac:dyDescent="0.2"/>
    <row r="257" s="1" customFormat="1" x14ac:dyDescent="0.2"/>
    <row r="258" s="1" customFormat="1" x14ac:dyDescent="0.2"/>
    <row r="259" s="1" customFormat="1" x14ac:dyDescent="0.2"/>
    <row r="260" s="1" customFormat="1" x14ac:dyDescent="0.2"/>
    <row r="261" s="1" customFormat="1" x14ac:dyDescent="0.2"/>
    <row r="262" s="1" customFormat="1" x14ac:dyDescent="0.2"/>
    <row r="263" s="1" customFormat="1" x14ac:dyDescent="0.2"/>
    <row r="264" s="1" customFormat="1" x14ac:dyDescent="0.2"/>
    <row r="265" s="1" customFormat="1" x14ac:dyDescent="0.2"/>
    <row r="266" s="1" customFormat="1" x14ac:dyDescent="0.2"/>
    <row r="267" s="1" customFormat="1" x14ac:dyDescent="0.2"/>
    <row r="268" s="1" customFormat="1" x14ac:dyDescent="0.2"/>
    <row r="269" s="1" customFormat="1" x14ac:dyDescent="0.2"/>
    <row r="270" s="1" customFormat="1" x14ac:dyDescent="0.2"/>
    <row r="271" s="1" customFormat="1" x14ac:dyDescent="0.2"/>
    <row r="272" s="1" customFormat="1" x14ac:dyDescent="0.2"/>
    <row r="273" s="1" customFormat="1" x14ac:dyDescent="0.2"/>
    <row r="274" s="1" customFormat="1" x14ac:dyDescent="0.2"/>
    <row r="275" s="1" customFormat="1" x14ac:dyDescent="0.2"/>
    <row r="276" s="1" customFormat="1" x14ac:dyDescent="0.2"/>
    <row r="277" s="1" customFormat="1" x14ac:dyDescent="0.2"/>
    <row r="278" s="1" customFormat="1" x14ac:dyDescent="0.2"/>
    <row r="279" s="1" customFormat="1" x14ac:dyDescent="0.2"/>
    <row r="280" s="1" customFormat="1" x14ac:dyDescent="0.2"/>
    <row r="281" s="1" customFormat="1" x14ac:dyDescent="0.2"/>
    <row r="282" s="1" customFormat="1" x14ac:dyDescent="0.2"/>
    <row r="283" s="1" customFormat="1" x14ac:dyDescent="0.2"/>
    <row r="284" s="1" customFormat="1" x14ac:dyDescent="0.2"/>
    <row r="285" s="1" customFormat="1" x14ac:dyDescent="0.2"/>
    <row r="286" s="1" customFormat="1" x14ac:dyDescent="0.2"/>
    <row r="287" s="1" customFormat="1" x14ac:dyDescent="0.2"/>
    <row r="288" s="1" customFormat="1" x14ac:dyDescent="0.2"/>
    <row r="289" s="1" customFormat="1" x14ac:dyDescent="0.2"/>
    <row r="290" s="1" customFormat="1" x14ac:dyDescent="0.2"/>
    <row r="291" s="1" customFormat="1" x14ac:dyDescent="0.2"/>
    <row r="292" s="1" customFormat="1" x14ac:dyDescent="0.2"/>
    <row r="293" s="1" customFormat="1" x14ac:dyDescent="0.2"/>
    <row r="294" s="1" customFormat="1" x14ac:dyDescent="0.2"/>
    <row r="295" s="1" customFormat="1" x14ac:dyDescent="0.2"/>
    <row r="296" s="1" customFormat="1" x14ac:dyDescent="0.2"/>
    <row r="297" s="1" customFormat="1" x14ac:dyDescent="0.2"/>
    <row r="298" s="1" customFormat="1" x14ac:dyDescent="0.2"/>
    <row r="299" s="1" customFormat="1" x14ac:dyDescent="0.2"/>
    <row r="300" s="1" customFormat="1" x14ac:dyDescent="0.2"/>
    <row r="301" s="1" customFormat="1" x14ac:dyDescent="0.2"/>
    <row r="302" s="1" customFormat="1" x14ac:dyDescent="0.2"/>
    <row r="303" s="1" customFormat="1" x14ac:dyDescent="0.2"/>
    <row r="304" s="1" customFormat="1" x14ac:dyDescent="0.2"/>
    <row r="305" s="1" customFormat="1" x14ac:dyDescent="0.2"/>
    <row r="306" s="1" customFormat="1" x14ac:dyDescent="0.2"/>
    <row r="307" s="1" customFormat="1" x14ac:dyDescent="0.2"/>
    <row r="308" s="1" customFormat="1" x14ac:dyDescent="0.2"/>
    <row r="309" s="1" customFormat="1" x14ac:dyDescent="0.2"/>
    <row r="310" s="1" customFormat="1" x14ac:dyDescent="0.2"/>
    <row r="311" s="1" customFormat="1" x14ac:dyDescent="0.2"/>
    <row r="312" s="1" customFormat="1" x14ac:dyDescent="0.2"/>
    <row r="313" s="1" customFormat="1" x14ac:dyDescent="0.2"/>
    <row r="314" s="1" customFormat="1" x14ac:dyDescent="0.2"/>
    <row r="315" s="1" customFormat="1" x14ac:dyDescent="0.2"/>
    <row r="316" s="1" customFormat="1" x14ac:dyDescent="0.2"/>
    <row r="317" s="1" customFormat="1" x14ac:dyDescent="0.2"/>
    <row r="318" s="1" customFormat="1" x14ac:dyDescent="0.2"/>
    <row r="319" s="1" customFormat="1" x14ac:dyDescent="0.2"/>
    <row r="320" s="1" customFormat="1" x14ac:dyDescent="0.2"/>
    <row r="321" s="1" customFormat="1" x14ac:dyDescent="0.2"/>
    <row r="322" s="1" customFormat="1" x14ac:dyDescent="0.2"/>
    <row r="323" s="1" customFormat="1" x14ac:dyDescent="0.2"/>
    <row r="324" s="1" customFormat="1" x14ac:dyDescent="0.2"/>
    <row r="325" s="1" customFormat="1" x14ac:dyDescent="0.2"/>
    <row r="326" s="1" customFormat="1" x14ac:dyDescent="0.2"/>
    <row r="327" s="1" customFormat="1" x14ac:dyDescent="0.2"/>
    <row r="328" s="1" customFormat="1" x14ac:dyDescent="0.2"/>
    <row r="329" s="1" customFormat="1" x14ac:dyDescent="0.2"/>
    <row r="330" s="1" customFormat="1" x14ac:dyDescent="0.2"/>
    <row r="331" s="1" customFormat="1" x14ac:dyDescent="0.2"/>
    <row r="332" s="1" customFormat="1" x14ac:dyDescent="0.2"/>
    <row r="333" s="1" customFormat="1" x14ac:dyDescent="0.2"/>
    <row r="334" s="1" customFormat="1" x14ac:dyDescent="0.2"/>
    <row r="335" s="1" customFormat="1" x14ac:dyDescent="0.2"/>
    <row r="336" s="1" customFormat="1" x14ac:dyDescent="0.2"/>
  </sheetData>
  <mergeCells count="14">
    <mergeCell ref="B54:H54"/>
    <mergeCell ref="B55:H55"/>
    <mergeCell ref="B57:H57"/>
    <mergeCell ref="B24:H24"/>
    <mergeCell ref="B25:H25"/>
    <mergeCell ref="B27:H27"/>
    <mergeCell ref="A32:H32"/>
    <mergeCell ref="A34:B35"/>
    <mergeCell ref="C34:E34"/>
    <mergeCell ref="A1:B1"/>
    <mergeCell ref="A2:H2"/>
    <mergeCell ref="A4:B5"/>
    <mergeCell ref="C4:E4"/>
    <mergeCell ref="F4:H4"/>
  </mergeCells>
  <hyperlinks>
    <hyperlink ref="A1:B1" location="ContentsHead" display="ContentsHead" xr:uid="{F7B72B03-7D4B-47A5-8E78-4D1B7F3113CB}"/>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6B7D8-7D95-43EF-9780-0E64D48E3AB0}">
  <sheetPr codeName="Sheet18"/>
  <dimension ref="A1:F68"/>
  <sheetViews>
    <sheetView zoomScaleNormal="100" workbookViewId="0">
      <pane ySplit="4" topLeftCell="A5" activePane="bottomLeft" state="frozen"/>
      <selection sqref="A1:XFD1048576"/>
      <selection pane="bottomLeft" sqref="A1:B1"/>
    </sheetView>
  </sheetViews>
  <sheetFormatPr defaultColWidth="7" defaultRowHeight="12.75" x14ac:dyDescent="0.2"/>
  <cols>
    <col min="1" max="1" width="2.5703125" style="1" customWidth="1"/>
    <col min="2" max="2" width="24.42578125" style="1" customWidth="1"/>
    <col min="3" max="3" width="14.42578125" style="27" customWidth="1"/>
    <col min="4" max="4" width="19.140625" style="154" customWidth="1"/>
    <col min="5" max="6" width="9" style="1" customWidth="1"/>
    <col min="7" max="16384" width="7" style="1"/>
  </cols>
  <sheetData>
    <row r="1" spans="1:6" x14ac:dyDescent="0.2">
      <c r="A1" s="227" t="s">
        <v>182</v>
      </c>
      <c r="B1" s="227"/>
    </row>
    <row r="2" spans="1:6" ht="29.45" customHeight="1" x14ac:dyDescent="0.2">
      <c r="A2" s="245" t="s">
        <v>623</v>
      </c>
      <c r="B2" s="245"/>
      <c r="C2" s="245"/>
      <c r="D2" s="245"/>
      <c r="E2" s="7"/>
      <c r="F2" s="7"/>
    </row>
    <row r="3" spans="1:6" ht="7.5" customHeight="1" x14ac:dyDescent="0.2"/>
    <row r="4" spans="1:6" ht="33.75" customHeight="1" x14ac:dyDescent="0.35">
      <c r="A4" s="241" t="s">
        <v>252</v>
      </c>
      <c r="B4" s="241"/>
      <c r="C4" s="155" t="s">
        <v>566</v>
      </c>
      <c r="D4" s="156" t="s">
        <v>624</v>
      </c>
    </row>
    <row r="5" spans="1:6" x14ac:dyDescent="0.2">
      <c r="A5" s="7" t="s">
        <v>433</v>
      </c>
      <c r="B5" s="7"/>
      <c r="C5" s="33"/>
      <c r="D5" s="153"/>
    </row>
    <row r="6" spans="1:6" ht="12.75" customHeight="1" x14ac:dyDescent="0.2">
      <c r="B6" s="36" t="s">
        <v>600</v>
      </c>
      <c r="C6" s="33">
        <v>1860</v>
      </c>
      <c r="D6" s="56">
        <v>14</v>
      </c>
      <c r="F6" s="27"/>
    </row>
    <row r="7" spans="1:6" ht="12.75" customHeight="1" x14ac:dyDescent="0.2">
      <c r="B7" s="36" t="s">
        <v>605</v>
      </c>
      <c r="C7" s="33">
        <v>1530</v>
      </c>
      <c r="D7" s="56">
        <v>12.7</v>
      </c>
    </row>
    <row r="8" spans="1:6" ht="12.75" customHeight="1" x14ac:dyDescent="0.2">
      <c r="B8" s="36" t="s">
        <v>434</v>
      </c>
      <c r="C8" s="33">
        <v>870</v>
      </c>
      <c r="D8" s="56">
        <v>9.3000000000000007</v>
      </c>
    </row>
    <row r="9" spans="1:6" ht="12.75" customHeight="1" x14ac:dyDescent="0.2">
      <c r="B9" s="36" t="s">
        <v>435</v>
      </c>
      <c r="C9" s="33">
        <v>20</v>
      </c>
      <c r="D9" s="56">
        <v>0.3</v>
      </c>
    </row>
    <row r="10" spans="1:6" ht="26.45" customHeight="1" x14ac:dyDescent="0.2">
      <c r="A10" s="7" t="s">
        <v>436</v>
      </c>
      <c r="B10" s="7"/>
      <c r="C10" s="33"/>
      <c r="D10" s="153"/>
    </row>
    <row r="11" spans="1:6" ht="12.75" customHeight="1" x14ac:dyDescent="0.2">
      <c r="B11" s="36" t="s">
        <v>619</v>
      </c>
      <c r="C11" s="33">
        <v>450</v>
      </c>
      <c r="D11" s="56">
        <v>3.3</v>
      </c>
    </row>
    <row r="12" spans="1:6" ht="12.75" customHeight="1" x14ac:dyDescent="0.2">
      <c r="B12" s="36" t="s">
        <v>620</v>
      </c>
      <c r="C12" s="33">
        <v>560</v>
      </c>
      <c r="D12" s="56">
        <v>4.3</v>
      </c>
    </row>
    <row r="13" spans="1:6" ht="12.75" customHeight="1" x14ac:dyDescent="0.2">
      <c r="B13" s="36" t="s">
        <v>621</v>
      </c>
      <c r="C13" s="33">
        <v>500</v>
      </c>
      <c r="D13" s="56">
        <v>3.9</v>
      </c>
    </row>
    <row r="14" spans="1:6" ht="12.75" customHeight="1" x14ac:dyDescent="0.2">
      <c r="B14" s="36" t="s">
        <v>622</v>
      </c>
      <c r="C14" s="33">
        <v>350</v>
      </c>
      <c r="D14" s="56">
        <v>2.5</v>
      </c>
    </row>
    <row r="15" spans="1:6" ht="26.25" customHeight="1" x14ac:dyDescent="0.2">
      <c r="B15" s="36" t="s">
        <v>606</v>
      </c>
      <c r="C15" s="33">
        <v>420</v>
      </c>
      <c r="D15" s="56">
        <v>3.3</v>
      </c>
    </row>
    <row r="16" spans="1:6" ht="12.75" customHeight="1" x14ac:dyDescent="0.2">
      <c r="B16" s="36" t="s">
        <v>607</v>
      </c>
      <c r="C16" s="33">
        <v>420</v>
      </c>
      <c r="D16" s="56">
        <v>3.6</v>
      </c>
    </row>
    <row r="17" spans="1:6" ht="12.75" customHeight="1" x14ac:dyDescent="0.2">
      <c r="B17" s="36" t="s">
        <v>608</v>
      </c>
      <c r="C17" s="33">
        <v>400</v>
      </c>
      <c r="D17" s="56">
        <v>3.4</v>
      </c>
    </row>
    <row r="18" spans="1:6" ht="12.75" customHeight="1" x14ac:dyDescent="0.2">
      <c r="B18" s="36" t="s">
        <v>609</v>
      </c>
      <c r="C18" s="33">
        <v>280</v>
      </c>
      <c r="D18" s="56">
        <v>2.5</v>
      </c>
    </row>
    <row r="19" spans="1:6" ht="26.25" customHeight="1" x14ac:dyDescent="0.2">
      <c r="B19" s="36" t="s">
        <v>564</v>
      </c>
      <c r="C19" s="33">
        <v>130</v>
      </c>
      <c r="D19" s="56">
        <v>1.1000000000000001</v>
      </c>
    </row>
    <row r="20" spans="1:6" ht="12.75" customHeight="1" x14ac:dyDescent="0.2">
      <c r="B20" s="36" t="s">
        <v>625</v>
      </c>
      <c r="C20" s="33">
        <v>250</v>
      </c>
      <c r="D20" s="56">
        <v>2.5</v>
      </c>
    </row>
    <row r="21" spans="1:6" ht="12.75" customHeight="1" x14ac:dyDescent="0.2">
      <c r="B21" s="36" t="s">
        <v>626</v>
      </c>
      <c r="C21" s="33">
        <v>350</v>
      </c>
      <c r="D21" s="56">
        <v>3.8</v>
      </c>
      <c r="F21" s="53"/>
    </row>
    <row r="22" spans="1:6" ht="12.75" customHeight="1" x14ac:dyDescent="0.2">
      <c r="B22" s="36" t="s">
        <v>627</v>
      </c>
      <c r="C22" s="33">
        <v>140</v>
      </c>
      <c r="D22" s="56">
        <v>1.9</v>
      </c>
      <c r="F22" s="53"/>
    </row>
    <row r="23" spans="1:6" ht="26.45" customHeight="1" x14ac:dyDescent="0.2">
      <c r="A23" s="7" t="s">
        <v>449</v>
      </c>
      <c r="B23" s="7"/>
      <c r="C23" s="33"/>
      <c r="D23" s="157"/>
    </row>
    <row r="24" spans="1:6" x14ac:dyDescent="0.2">
      <c r="B24" s="91" t="s">
        <v>628</v>
      </c>
      <c r="C24" s="33">
        <v>130</v>
      </c>
      <c r="D24" s="56">
        <v>0.9</v>
      </c>
    </row>
    <row r="25" spans="1:6" x14ac:dyDescent="0.2">
      <c r="B25" s="91" t="s">
        <v>629</v>
      </c>
      <c r="C25" s="33">
        <v>160</v>
      </c>
      <c r="D25" s="56">
        <v>1.1000000000000001</v>
      </c>
    </row>
    <row r="26" spans="1:6" x14ac:dyDescent="0.2">
      <c r="B26" s="91" t="s">
        <v>630</v>
      </c>
      <c r="C26" s="33">
        <v>160</v>
      </c>
      <c r="D26" s="56">
        <v>1.2</v>
      </c>
    </row>
    <row r="27" spans="1:6" x14ac:dyDescent="0.2">
      <c r="B27" s="91" t="s">
        <v>631</v>
      </c>
      <c r="C27" s="33">
        <v>180</v>
      </c>
      <c r="D27" s="56">
        <v>1.3</v>
      </c>
    </row>
    <row r="28" spans="1:6" x14ac:dyDescent="0.2">
      <c r="B28" s="91" t="s">
        <v>632</v>
      </c>
      <c r="C28" s="33">
        <v>210</v>
      </c>
      <c r="D28" s="56">
        <v>1.6</v>
      </c>
    </row>
    <row r="29" spans="1:6" x14ac:dyDescent="0.2">
      <c r="B29" s="91" t="s">
        <v>633</v>
      </c>
      <c r="C29" s="33">
        <v>170</v>
      </c>
      <c r="D29" s="56">
        <v>1.4</v>
      </c>
    </row>
    <row r="30" spans="1:6" x14ac:dyDescent="0.2">
      <c r="B30" s="91" t="s">
        <v>634</v>
      </c>
      <c r="C30" s="33">
        <v>160</v>
      </c>
      <c r="D30" s="56">
        <v>1.2</v>
      </c>
    </row>
    <row r="31" spans="1:6" x14ac:dyDescent="0.2">
      <c r="B31" s="91" t="s">
        <v>635</v>
      </c>
      <c r="C31" s="33">
        <v>170</v>
      </c>
      <c r="D31" s="56">
        <v>1.5</v>
      </c>
    </row>
    <row r="32" spans="1:6" x14ac:dyDescent="0.2">
      <c r="B32" s="91" t="s">
        <v>636</v>
      </c>
      <c r="C32" s="33">
        <v>170</v>
      </c>
      <c r="D32" s="56">
        <v>1.3</v>
      </c>
    </row>
    <row r="33" spans="2:6" x14ac:dyDescent="0.2">
      <c r="B33" s="91" t="s">
        <v>637</v>
      </c>
      <c r="C33" s="33">
        <v>110</v>
      </c>
      <c r="D33" s="56">
        <v>0.8</v>
      </c>
    </row>
    <row r="34" spans="2:6" x14ac:dyDescent="0.2">
      <c r="B34" s="91" t="s">
        <v>505</v>
      </c>
      <c r="C34" s="33">
        <v>100</v>
      </c>
      <c r="D34" s="56">
        <v>0.7</v>
      </c>
    </row>
    <row r="35" spans="2:6" x14ac:dyDescent="0.2">
      <c r="B35" s="91" t="s">
        <v>638</v>
      </c>
      <c r="C35" s="33">
        <v>140</v>
      </c>
      <c r="D35" s="56">
        <v>1</v>
      </c>
    </row>
    <row r="36" spans="2:6" ht="26.45" customHeight="1" x14ac:dyDescent="0.2">
      <c r="B36" s="91" t="s">
        <v>639</v>
      </c>
      <c r="C36" s="158">
        <v>140</v>
      </c>
      <c r="D36" s="56">
        <v>1.1000000000000001</v>
      </c>
      <c r="F36" s="27"/>
    </row>
    <row r="37" spans="2:6" x14ac:dyDescent="0.2">
      <c r="B37" s="91" t="s">
        <v>640</v>
      </c>
      <c r="C37" s="158">
        <v>150</v>
      </c>
      <c r="D37" s="56">
        <v>1.1000000000000001</v>
      </c>
      <c r="F37" s="27"/>
    </row>
    <row r="38" spans="2:6" x14ac:dyDescent="0.2">
      <c r="B38" s="91" t="s">
        <v>641</v>
      </c>
      <c r="C38" s="158">
        <v>140</v>
      </c>
      <c r="D38" s="56">
        <v>1</v>
      </c>
      <c r="F38" s="27"/>
    </row>
    <row r="39" spans="2:6" x14ac:dyDescent="0.2">
      <c r="B39" s="91" t="s">
        <v>642</v>
      </c>
      <c r="C39" s="158">
        <v>140</v>
      </c>
      <c r="D39" s="56">
        <v>1.1000000000000001</v>
      </c>
      <c r="F39" s="27"/>
    </row>
    <row r="40" spans="2:6" x14ac:dyDescent="0.2">
      <c r="B40" s="91" t="s">
        <v>643</v>
      </c>
      <c r="C40" s="158">
        <v>170</v>
      </c>
      <c r="D40" s="56">
        <v>1.5</v>
      </c>
      <c r="F40" s="27"/>
    </row>
    <row r="41" spans="2:6" x14ac:dyDescent="0.2">
      <c r="B41" s="91" t="s">
        <v>644</v>
      </c>
      <c r="C41" s="158">
        <v>110</v>
      </c>
      <c r="D41" s="56">
        <v>1</v>
      </c>
      <c r="F41" s="27"/>
    </row>
    <row r="42" spans="2:6" x14ac:dyDescent="0.2">
      <c r="B42" s="91" t="s">
        <v>645</v>
      </c>
      <c r="C42" s="158">
        <v>160</v>
      </c>
      <c r="D42" s="56">
        <v>1.3</v>
      </c>
      <c r="F42" s="27"/>
    </row>
    <row r="43" spans="2:6" x14ac:dyDescent="0.2">
      <c r="B43" s="91" t="s">
        <v>646</v>
      </c>
      <c r="C43" s="158">
        <v>130</v>
      </c>
      <c r="D43" s="56">
        <v>1.2</v>
      </c>
      <c r="F43" s="27"/>
    </row>
    <row r="44" spans="2:6" x14ac:dyDescent="0.2">
      <c r="B44" s="91" t="s">
        <v>647</v>
      </c>
      <c r="C44" s="158">
        <v>120</v>
      </c>
      <c r="D44" s="56">
        <v>0.9</v>
      </c>
      <c r="F44" s="27"/>
    </row>
    <row r="45" spans="2:6" x14ac:dyDescent="0.2">
      <c r="B45" s="91" t="s">
        <v>648</v>
      </c>
      <c r="C45" s="158">
        <v>110</v>
      </c>
      <c r="D45" s="56">
        <v>0.9</v>
      </c>
      <c r="F45" s="27"/>
    </row>
    <row r="46" spans="2:6" x14ac:dyDescent="0.2">
      <c r="B46" s="91" t="s">
        <v>649</v>
      </c>
      <c r="C46" s="158">
        <v>90</v>
      </c>
      <c r="D46" s="56">
        <v>0.8</v>
      </c>
      <c r="F46" s="27"/>
    </row>
    <row r="47" spans="2:6" x14ac:dyDescent="0.2">
      <c r="B47" s="91" t="s">
        <v>650</v>
      </c>
      <c r="C47" s="158">
        <v>80</v>
      </c>
      <c r="D47" s="56">
        <v>0.7</v>
      </c>
      <c r="F47" s="27"/>
    </row>
    <row r="48" spans="2:6" ht="26.25" customHeight="1" x14ac:dyDescent="0.2">
      <c r="B48" s="91" t="s">
        <v>651</v>
      </c>
      <c r="C48" s="158">
        <v>30</v>
      </c>
      <c r="D48" s="56">
        <v>0.3</v>
      </c>
    </row>
    <row r="49" spans="1:4" ht="12.75" customHeight="1" x14ac:dyDescent="0.2">
      <c r="B49" s="91" t="s">
        <v>652</v>
      </c>
      <c r="C49" s="158">
        <v>40</v>
      </c>
      <c r="D49" s="56">
        <v>0.3</v>
      </c>
    </row>
    <row r="50" spans="1:4" ht="12.75" customHeight="1" x14ac:dyDescent="0.2">
      <c r="B50" s="91" t="s">
        <v>653</v>
      </c>
      <c r="C50" s="158">
        <v>60</v>
      </c>
      <c r="D50" s="56">
        <v>0.5</v>
      </c>
    </row>
    <row r="51" spans="1:4" ht="12.75" customHeight="1" x14ac:dyDescent="0.2">
      <c r="B51" s="91" t="s">
        <v>654</v>
      </c>
      <c r="C51" s="158">
        <v>70</v>
      </c>
      <c r="D51" s="56">
        <v>0.6</v>
      </c>
    </row>
    <row r="52" spans="1:4" ht="12.75" customHeight="1" x14ac:dyDescent="0.2">
      <c r="B52" s="91" t="s">
        <v>655</v>
      </c>
      <c r="C52" s="158">
        <v>80</v>
      </c>
      <c r="D52" s="56">
        <v>0.8</v>
      </c>
    </row>
    <row r="53" spans="1:4" ht="12.75" customHeight="1" x14ac:dyDescent="0.2">
      <c r="B53" s="91" t="s">
        <v>656</v>
      </c>
      <c r="C53" s="158">
        <v>100</v>
      </c>
      <c r="D53" s="56">
        <v>1</v>
      </c>
    </row>
    <row r="54" spans="1:4" ht="12.75" customHeight="1" x14ac:dyDescent="0.2">
      <c r="B54" s="91" t="s">
        <v>657</v>
      </c>
      <c r="C54" s="158">
        <v>140</v>
      </c>
      <c r="D54" s="56">
        <v>1.6</v>
      </c>
    </row>
    <row r="55" spans="1:4" ht="12.75" customHeight="1" x14ac:dyDescent="0.2">
      <c r="B55" s="91" t="s">
        <v>658</v>
      </c>
      <c r="C55" s="158">
        <v>100</v>
      </c>
      <c r="D55" s="56">
        <v>1</v>
      </c>
    </row>
    <row r="56" spans="1:4" ht="12.75" customHeight="1" x14ac:dyDescent="0.2">
      <c r="B56" s="91" t="s">
        <v>659</v>
      </c>
      <c r="C56" s="158">
        <v>120</v>
      </c>
      <c r="D56" s="56">
        <v>1.2</v>
      </c>
    </row>
    <row r="57" spans="1:4" ht="12.75" customHeight="1" x14ac:dyDescent="0.2">
      <c r="B57" s="91" t="s">
        <v>660</v>
      </c>
      <c r="C57" s="158">
        <v>50</v>
      </c>
      <c r="D57" s="56">
        <v>0.7</v>
      </c>
    </row>
    <row r="58" spans="1:4" ht="12.75" customHeight="1" x14ac:dyDescent="0.2">
      <c r="B58" s="91" t="s">
        <v>661</v>
      </c>
      <c r="C58" s="158">
        <v>50</v>
      </c>
      <c r="D58" s="56">
        <v>0.7</v>
      </c>
    </row>
    <row r="59" spans="1:4" ht="12.75" customHeight="1" x14ac:dyDescent="0.2">
      <c r="B59" s="91" t="s">
        <v>662</v>
      </c>
      <c r="C59" s="158">
        <v>40</v>
      </c>
      <c r="D59" s="56">
        <v>0.5</v>
      </c>
    </row>
    <row r="60" spans="1:4" ht="25.5" customHeight="1" x14ac:dyDescent="0.2">
      <c r="B60" s="91" t="s">
        <v>663</v>
      </c>
      <c r="C60" s="158">
        <v>20</v>
      </c>
      <c r="D60" s="56">
        <v>0.2</v>
      </c>
    </row>
    <row r="61" spans="1:4" ht="13.9" customHeight="1" x14ac:dyDescent="0.2">
      <c r="B61" s="91" t="s">
        <v>291</v>
      </c>
      <c r="C61" s="158">
        <v>10</v>
      </c>
      <c r="D61" s="56">
        <v>0.1</v>
      </c>
    </row>
    <row r="62" spans="1:4" ht="3" customHeight="1" x14ac:dyDescent="0.2">
      <c r="A62" s="100"/>
      <c r="B62" s="159"/>
      <c r="C62" s="138"/>
      <c r="D62" s="160"/>
    </row>
    <row r="63" spans="1:4" x14ac:dyDescent="0.2">
      <c r="A63" s="5"/>
      <c r="B63" s="5"/>
      <c r="C63" s="33"/>
      <c r="D63" s="153"/>
    </row>
    <row r="64" spans="1:4" ht="27" customHeight="1" x14ac:dyDescent="0.2">
      <c r="A64" s="106">
        <v>1</v>
      </c>
      <c r="B64" s="243" t="s">
        <v>664</v>
      </c>
      <c r="C64" s="243"/>
      <c r="D64" s="243"/>
    </row>
    <row r="65" spans="1:4" ht="25.5" customHeight="1" x14ac:dyDescent="0.2">
      <c r="A65" s="111" t="s">
        <v>416</v>
      </c>
      <c r="B65" s="243" t="s">
        <v>500</v>
      </c>
      <c r="C65" s="243"/>
      <c r="D65" s="243"/>
    </row>
    <row r="66" spans="1:4" ht="13.5" customHeight="1" x14ac:dyDescent="0.2">
      <c r="A66" s="111" t="s">
        <v>149</v>
      </c>
      <c r="B66" s="243" t="s">
        <v>501</v>
      </c>
      <c r="C66" s="243"/>
      <c r="D66" s="243"/>
    </row>
    <row r="67" spans="1:4" ht="13.5" customHeight="1" x14ac:dyDescent="0.2">
      <c r="A67" s="111" t="s">
        <v>562</v>
      </c>
      <c r="B67" s="243" t="s">
        <v>665</v>
      </c>
      <c r="C67" s="243"/>
      <c r="D67" s="243"/>
    </row>
    <row r="68" spans="1:4" x14ac:dyDescent="0.2">
      <c r="A68" s="1" t="s">
        <v>561</v>
      </c>
      <c r="B68" s="243" t="s">
        <v>598</v>
      </c>
      <c r="C68" s="243"/>
      <c r="D68" s="243"/>
    </row>
  </sheetData>
  <mergeCells count="8">
    <mergeCell ref="B66:D66"/>
    <mergeCell ref="B67:D67"/>
    <mergeCell ref="B68:D68"/>
    <mergeCell ref="A1:B1"/>
    <mergeCell ref="A2:D2"/>
    <mergeCell ref="A4:B4"/>
    <mergeCell ref="B64:D64"/>
    <mergeCell ref="B65:D65"/>
  </mergeCells>
  <hyperlinks>
    <hyperlink ref="A1:B1" location="ContentsHead" display="ContentsHead" xr:uid="{9E00F78B-30F0-430D-AB87-DD9030BF3253}"/>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7FCBF-29F1-4B02-9521-CCC0C4DF250F}">
  <sheetPr codeName="Sheet23"/>
  <dimension ref="A1:M67"/>
  <sheetViews>
    <sheetView zoomScaleNormal="100" workbookViewId="0">
      <pane ySplit="5" topLeftCell="A6" activePane="bottomLeft" state="frozen"/>
      <selection sqref="A1:XFD1048576"/>
      <selection pane="bottomLeft" sqref="A1:B1"/>
    </sheetView>
  </sheetViews>
  <sheetFormatPr defaultColWidth="0" defaultRowHeight="12.75" x14ac:dyDescent="0.2"/>
  <cols>
    <col min="1" max="1" width="2.5703125" style="1" customWidth="1"/>
    <col min="2" max="2" width="20.5703125" style="1" customWidth="1"/>
    <col min="3" max="3" width="15" style="1" customWidth="1"/>
    <col min="4" max="4" width="19.140625" style="1" customWidth="1"/>
    <col min="5" max="6" width="9" style="1" customWidth="1"/>
    <col min="7" max="13" width="0" style="1" hidden="1" customWidth="1"/>
    <col min="14" max="16384" width="9" style="1" hidden="1"/>
  </cols>
  <sheetData>
    <row r="1" spans="1:6" x14ac:dyDescent="0.2">
      <c r="A1" s="227" t="s">
        <v>182</v>
      </c>
      <c r="B1" s="227"/>
      <c r="C1" s="161"/>
    </row>
    <row r="2" spans="1:6" ht="31.5" customHeight="1" x14ac:dyDescent="0.2">
      <c r="A2" s="245" t="s">
        <v>666</v>
      </c>
      <c r="B2" s="245"/>
      <c r="C2" s="245"/>
      <c r="D2" s="245"/>
    </row>
    <row r="3" spans="1:6" ht="8.4499999999999993" customHeight="1" x14ac:dyDescent="0.2"/>
    <row r="4" spans="1:6" ht="16.5" customHeight="1" x14ac:dyDescent="0.35">
      <c r="A4" s="240"/>
      <c r="B4" s="240"/>
      <c r="C4" s="241" t="s">
        <v>667</v>
      </c>
      <c r="D4" s="241"/>
    </row>
    <row r="5" spans="1:6" ht="38.450000000000003" customHeight="1" x14ac:dyDescent="0.35">
      <c r="A5" s="238"/>
      <c r="B5" s="238"/>
      <c r="C5" s="81" t="s">
        <v>504</v>
      </c>
      <c r="D5" s="82" t="s">
        <v>668</v>
      </c>
    </row>
    <row r="6" spans="1:6" x14ac:dyDescent="0.2">
      <c r="A6" s="7" t="s">
        <v>433</v>
      </c>
      <c r="B6" s="7"/>
    </row>
    <row r="7" spans="1:6" x14ac:dyDescent="0.2">
      <c r="A7" s="92"/>
      <c r="B7" s="36" t="s">
        <v>489</v>
      </c>
      <c r="C7" s="33">
        <v>640</v>
      </c>
      <c r="D7" s="56">
        <v>5</v>
      </c>
      <c r="E7" s="53"/>
      <c r="F7" s="53"/>
    </row>
    <row r="8" spans="1:6" x14ac:dyDescent="0.2">
      <c r="A8" s="92"/>
      <c r="B8" s="36" t="s">
        <v>490</v>
      </c>
      <c r="C8" s="33">
        <v>1420</v>
      </c>
      <c r="D8" s="56">
        <v>10.8</v>
      </c>
      <c r="E8" s="53"/>
      <c r="F8" s="53"/>
    </row>
    <row r="9" spans="1:6" x14ac:dyDescent="0.2">
      <c r="A9" s="92"/>
      <c r="B9" s="36" t="s">
        <v>491</v>
      </c>
      <c r="C9" s="33">
        <v>1580</v>
      </c>
      <c r="D9" s="56">
        <v>14</v>
      </c>
      <c r="E9" s="53"/>
      <c r="F9" s="53"/>
    </row>
    <row r="10" spans="1:6" x14ac:dyDescent="0.2">
      <c r="A10" s="92"/>
      <c r="B10" s="36" t="s">
        <v>355</v>
      </c>
      <c r="C10" s="33">
        <v>480</v>
      </c>
      <c r="D10" s="56">
        <v>4.9000000000000004</v>
      </c>
      <c r="E10" s="53"/>
      <c r="F10" s="53"/>
    </row>
    <row r="11" spans="1:6" ht="26.45" customHeight="1" x14ac:dyDescent="0.2">
      <c r="A11" s="7" t="s">
        <v>436</v>
      </c>
      <c r="B11" s="7"/>
      <c r="C11" s="27"/>
      <c r="D11" s="53"/>
      <c r="E11" s="53"/>
      <c r="F11" s="53"/>
    </row>
    <row r="12" spans="1:6" x14ac:dyDescent="0.2">
      <c r="B12" s="36" t="s">
        <v>437</v>
      </c>
      <c r="C12" s="33">
        <v>20</v>
      </c>
      <c r="D12" s="56">
        <v>0.1</v>
      </c>
      <c r="E12" s="53"/>
      <c r="F12" s="53"/>
    </row>
    <row r="13" spans="1:6" x14ac:dyDescent="0.2">
      <c r="B13" s="36" t="s">
        <v>438</v>
      </c>
      <c r="C13" s="33">
        <v>110</v>
      </c>
      <c r="D13" s="56">
        <v>0.9</v>
      </c>
      <c r="E13" s="53"/>
      <c r="F13" s="53"/>
    </row>
    <row r="14" spans="1:6" x14ac:dyDescent="0.2">
      <c r="B14" s="36" t="s">
        <v>439</v>
      </c>
      <c r="C14" s="33">
        <v>220</v>
      </c>
      <c r="D14" s="56">
        <v>1.7</v>
      </c>
      <c r="E14" s="53"/>
      <c r="F14" s="53"/>
    </row>
    <row r="15" spans="1:6" x14ac:dyDescent="0.2">
      <c r="B15" s="36" t="s">
        <v>440</v>
      </c>
      <c r="C15" s="33">
        <v>280</v>
      </c>
      <c r="D15" s="56">
        <v>2.2000000000000002</v>
      </c>
      <c r="E15" s="53"/>
      <c r="F15" s="53"/>
    </row>
    <row r="16" spans="1:6" ht="26.45" customHeight="1" x14ac:dyDescent="0.2">
      <c r="B16" s="36" t="s">
        <v>441</v>
      </c>
      <c r="C16" s="33">
        <v>280</v>
      </c>
      <c r="D16" s="56">
        <v>2</v>
      </c>
      <c r="E16" s="53"/>
      <c r="F16" s="53"/>
    </row>
    <row r="17" spans="1:6" x14ac:dyDescent="0.2">
      <c r="B17" s="36" t="s">
        <v>442</v>
      </c>
      <c r="C17" s="33">
        <v>390</v>
      </c>
      <c r="D17" s="56">
        <v>3.1</v>
      </c>
      <c r="E17" s="53"/>
      <c r="F17" s="53"/>
    </row>
    <row r="18" spans="1:6" x14ac:dyDescent="0.2">
      <c r="B18" s="36" t="s">
        <v>443</v>
      </c>
      <c r="C18" s="33">
        <v>350</v>
      </c>
      <c r="D18" s="56">
        <v>2.5</v>
      </c>
      <c r="E18" s="53"/>
      <c r="F18" s="53"/>
    </row>
    <row r="19" spans="1:6" x14ac:dyDescent="0.2">
      <c r="B19" s="36" t="s">
        <v>444</v>
      </c>
      <c r="C19" s="33">
        <v>400</v>
      </c>
      <c r="D19" s="56">
        <v>3.2</v>
      </c>
      <c r="E19" s="53"/>
      <c r="F19" s="53"/>
    </row>
    <row r="20" spans="1:6" ht="25.5" customHeight="1" x14ac:dyDescent="0.2">
      <c r="B20" s="36" t="s">
        <v>669</v>
      </c>
      <c r="C20" s="33">
        <v>290</v>
      </c>
      <c r="D20" s="56">
        <v>2.4</v>
      </c>
      <c r="E20" s="53"/>
      <c r="F20" s="53"/>
    </row>
    <row r="21" spans="1:6" ht="12.75" customHeight="1" x14ac:dyDescent="0.2">
      <c r="B21" s="36" t="s">
        <v>670</v>
      </c>
      <c r="C21" s="33">
        <v>310</v>
      </c>
      <c r="D21" s="56">
        <v>2.5</v>
      </c>
      <c r="E21" s="53"/>
      <c r="F21" s="53"/>
    </row>
    <row r="22" spans="1:6" ht="12.75" customHeight="1" x14ac:dyDescent="0.2">
      <c r="B22" s="36" t="s">
        <v>671</v>
      </c>
      <c r="C22" s="33">
        <v>380</v>
      </c>
      <c r="D22" s="56">
        <v>3.3</v>
      </c>
      <c r="E22" s="53"/>
      <c r="F22" s="53"/>
    </row>
    <row r="23" spans="1:6" ht="12.75" customHeight="1" x14ac:dyDescent="0.2">
      <c r="B23" s="36" t="s">
        <v>672</v>
      </c>
      <c r="C23" s="33">
        <v>610</v>
      </c>
      <c r="D23" s="56">
        <v>5.8</v>
      </c>
      <c r="E23" s="53"/>
      <c r="F23" s="53"/>
    </row>
    <row r="24" spans="1:6" ht="26.45" customHeight="1" x14ac:dyDescent="0.2">
      <c r="A24" s="7" t="s">
        <v>449</v>
      </c>
      <c r="C24" s="27"/>
      <c r="E24" s="53"/>
      <c r="F24" s="53"/>
    </row>
    <row r="25" spans="1:6" x14ac:dyDescent="0.2">
      <c r="B25" s="91" t="s">
        <v>450</v>
      </c>
      <c r="C25" s="33">
        <v>0</v>
      </c>
      <c r="D25" s="56">
        <v>0</v>
      </c>
      <c r="E25" s="53"/>
      <c r="F25" s="53"/>
    </row>
    <row r="26" spans="1:6" x14ac:dyDescent="0.2">
      <c r="B26" s="91" t="s">
        <v>451</v>
      </c>
      <c r="C26" s="33" t="s">
        <v>573</v>
      </c>
      <c r="D26" s="56" t="s">
        <v>573</v>
      </c>
      <c r="E26" s="53"/>
      <c r="F26" s="53"/>
    </row>
    <row r="27" spans="1:6" x14ac:dyDescent="0.2">
      <c r="B27" s="91" t="s">
        <v>452</v>
      </c>
      <c r="C27" s="33">
        <v>20</v>
      </c>
      <c r="D27" s="56">
        <v>0.1</v>
      </c>
      <c r="E27" s="53"/>
      <c r="F27" s="53"/>
    </row>
    <row r="28" spans="1:6" x14ac:dyDescent="0.2">
      <c r="B28" s="91" t="s">
        <v>453</v>
      </c>
      <c r="C28" s="33">
        <v>20</v>
      </c>
      <c r="D28" s="56">
        <v>0.2</v>
      </c>
      <c r="E28" s="53"/>
      <c r="F28" s="53"/>
    </row>
    <row r="29" spans="1:6" x14ac:dyDescent="0.2">
      <c r="B29" s="91" t="s">
        <v>454</v>
      </c>
      <c r="C29" s="33">
        <v>30</v>
      </c>
      <c r="D29" s="56">
        <v>0.2</v>
      </c>
      <c r="E29" s="53"/>
      <c r="F29" s="53"/>
    </row>
    <row r="30" spans="1:6" x14ac:dyDescent="0.2">
      <c r="B30" s="91" t="s">
        <v>455</v>
      </c>
      <c r="C30" s="33">
        <v>70</v>
      </c>
      <c r="D30" s="56">
        <v>0.5</v>
      </c>
      <c r="E30" s="53"/>
      <c r="F30" s="53"/>
    </row>
    <row r="31" spans="1:6" x14ac:dyDescent="0.2">
      <c r="B31" s="91" t="s">
        <v>456</v>
      </c>
      <c r="C31" s="33">
        <v>70</v>
      </c>
      <c r="D31" s="56">
        <v>0.5</v>
      </c>
      <c r="E31" s="53"/>
      <c r="F31" s="53"/>
    </row>
    <row r="32" spans="1:6" x14ac:dyDescent="0.2">
      <c r="B32" s="91" t="s">
        <v>457</v>
      </c>
      <c r="C32" s="33">
        <v>100</v>
      </c>
      <c r="D32" s="56">
        <v>0.8</v>
      </c>
      <c r="E32" s="53"/>
      <c r="F32" s="53"/>
    </row>
    <row r="33" spans="2:6" x14ac:dyDescent="0.2">
      <c r="B33" s="91" t="s">
        <v>458</v>
      </c>
      <c r="C33" s="33">
        <v>50</v>
      </c>
      <c r="D33" s="56">
        <v>0.4</v>
      </c>
      <c r="E33" s="53"/>
      <c r="F33" s="53"/>
    </row>
    <row r="34" spans="2:6" x14ac:dyDescent="0.2">
      <c r="B34" s="91" t="s">
        <v>459</v>
      </c>
      <c r="C34" s="33">
        <v>100</v>
      </c>
      <c r="D34" s="56">
        <v>0.8</v>
      </c>
      <c r="E34" s="53"/>
      <c r="F34" s="53"/>
    </row>
    <row r="35" spans="2:6" x14ac:dyDescent="0.2">
      <c r="B35" s="91" t="s">
        <v>460</v>
      </c>
      <c r="C35" s="33">
        <v>100</v>
      </c>
      <c r="D35" s="56">
        <v>0.8</v>
      </c>
      <c r="E35" s="53"/>
      <c r="F35" s="53"/>
    </row>
    <row r="36" spans="2:6" x14ac:dyDescent="0.2">
      <c r="B36" s="91" t="s">
        <v>461</v>
      </c>
      <c r="C36" s="33">
        <v>90</v>
      </c>
      <c r="D36" s="56">
        <v>0.7</v>
      </c>
      <c r="E36" s="53"/>
      <c r="F36" s="53"/>
    </row>
    <row r="37" spans="2:6" ht="26.45" customHeight="1" x14ac:dyDescent="0.2">
      <c r="B37" s="91" t="s">
        <v>462</v>
      </c>
      <c r="C37" s="33">
        <v>110</v>
      </c>
      <c r="D37" s="56">
        <v>0.8</v>
      </c>
      <c r="E37" s="53"/>
      <c r="F37" s="53"/>
    </row>
    <row r="38" spans="2:6" x14ac:dyDescent="0.2">
      <c r="B38" s="91" t="s">
        <v>463</v>
      </c>
      <c r="C38" s="33">
        <v>90</v>
      </c>
      <c r="D38" s="56">
        <v>0.6</v>
      </c>
      <c r="E38" s="53"/>
      <c r="F38" s="53"/>
    </row>
    <row r="39" spans="2:6" x14ac:dyDescent="0.2">
      <c r="B39" s="91" t="s">
        <v>464</v>
      </c>
      <c r="C39" s="33">
        <v>90</v>
      </c>
      <c r="D39" s="56">
        <v>0.7</v>
      </c>
      <c r="E39" s="53"/>
      <c r="F39" s="53"/>
    </row>
    <row r="40" spans="2:6" x14ac:dyDescent="0.2">
      <c r="B40" s="91" t="s">
        <v>465</v>
      </c>
      <c r="C40" s="33">
        <v>140</v>
      </c>
      <c r="D40" s="56">
        <v>1.1000000000000001</v>
      </c>
      <c r="E40" s="53"/>
      <c r="F40" s="53"/>
    </row>
    <row r="41" spans="2:6" x14ac:dyDescent="0.2">
      <c r="B41" s="91" t="s">
        <v>466</v>
      </c>
      <c r="C41" s="33">
        <v>120</v>
      </c>
      <c r="D41" s="56">
        <v>1</v>
      </c>
      <c r="E41" s="53"/>
      <c r="F41" s="53"/>
    </row>
    <row r="42" spans="2:6" x14ac:dyDescent="0.2">
      <c r="B42" s="91" t="s">
        <v>467</v>
      </c>
      <c r="C42" s="33">
        <v>130</v>
      </c>
      <c r="D42" s="56">
        <v>1</v>
      </c>
      <c r="E42" s="53"/>
      <c r="F42" s="53"/>
    </row>
    <row r="43" spans="2:6" x14ac:dyDescent="0.2">
      <c r="B43" s="91" t="s">
        <v>468</v>
      </c>
      <c r="C43" s="33">
        <v>100</v>
      </c>
      <c r="D43" s="56">
        <v>0.8</v>
      </c>
      <c r="E43" s="53"/>
      <c r="F43" s="53"/>
    </row>
    <row r="44" spans="2:6" x14ac:dyDescent="0.2">
      <c r="B44" s="91" t="s">
        <v>469</v>
      </c>
      <c r="C44" s="33">
        <v>130</v>
      </c>
      <c r="D44" s="56">
        <v>0.9</v>
      </c>
      <c r="E44" s="53"/>
      <c r="F44" s="53"/>
    </row>
    <row r="45" spans="2:6" x14ac:dyDescent="0.2">
      <c r="B45" s="91" t="s">
        <v>470</v>
      </c>
      <c r="C45" s="33">
        <v>120</v>
      </c>
      <c r="D45" s="56">
        <v>0.8</v>
      </c>
      <c r="E45" s="53"/>
      <c r="F45" s="53"/>
    </row>
    <row r="46" spans="2:6" x14ac:dyDescent="0.2">
      <c r="B46" s="91" t="s">
        <v>471</v>
      </c>
      <c r="C46" s="33">
        <v>150</v>
      </c>
      <c r="D46" s="56">
        <v>1.2</v>
      </c>
      <c r="E46" s="53"/>
      <c r="F46" s="53"/>
    </row>
    <row r="47" spans="2:6" x14ac:dyDescent="0.2">
      <c r="B47" s="91" t="s">
        <v>472</v>
      </c>
      <c r="C47" s="33">
        <v>100</v>
      </c>
      <c r="D47" s="56">
        <v>0.7</v>
      </c>
      <c r="E47" s="53"/>
      <c r="F47" s="53"/>
    </row>
    <row r="48" spans="2:6" x14ac:dyDescent="0.2">
      <c r="B48" s="91" t="s">
        <v>473</v>
      </c>
      <c r="C48" s="33">
        <v>160</v>
      </c>
      <c r="D48" s="56">
        <v>1.3</v>
      </c>
      <c r="E48" s="53"/>
      <c r="F48" s="53"/>
    </row>
    <row r="49" spans="1:6" ht="26.25" customHeight="1" x14ac:dyDescent="0.2">
      <c r="B49" s="91" t="s">
        <v>673</v>
      </c>
      <c r="C49" s="33">
        <v>140</v>
      </c>
      <c r="D49" s="56">
        <v>1.2</v>
      </c>
      <c r="E49" s="53"/>
      <c r="F49" s="53"/>
    </row>
    <row r="50" spans="1:6" ht="12.75" customHeight="1" x14ac:dyDescent="0.2">
      <c r="B50" s="91" t="s">
        <v>674</v>
      </c>
      <c r="C50" s="33">
        <v>60</v>
      </c>
      <c r="D50" s="56">
        <v>0.5</v>
      </c>
      <c r="E50" s="53"/>
      <c r="F50" s="53"/>
    </row>
    <row r="51" spans="1:6" ht="12.75" customHeight="1" x14ac:dyDescent="0.2">
      <c r="B51" s="91" t="s">
        <v>675</v>
      </c>
      <c r="C51" s="33">
        <v>80</v>
      </c>
      <c r="D51" s="56">
        <v>0.7</v>
      </c>
      <c r="E51" s="53"/>
      <c r="F51" s="53"/>
    </row>
    <row r="52" spans="1:6" ht="12.75" customHeight="1" x14ac:dyDescent="0.2">
      <c r="B52" s="91" t="s">
        <v>676</v>
      </c>
      <c r="C52" s="33">
        <v>90</v>
      </c>
      <c r="D52" s="56">
        <v>0.8</v>
      </c>
      <c r="E52" s="53"/>
      <c r="F52" s="53"/>
    </row>
    <row r="53" spans="1:6" ht="12.75" customHeight="1" x14ac:dyDescent="0.2">
      <c r="B53" s="91" t="s">
        <v>677</v>
      </c>
      <c r="C53" s="33">
        <v>110</v>
      </c>
      <c r="D53" s="56">
        <v>0.9</v>
      </c>
      <c r="E53" s="53"/>
      <c r="F53" s="53"/>
    </row>
    <row r="54" spans="1:6" ht="12.75" customHeight="1" x14ac:dyDescent="0.2">
      <c r="B54" s="91" t="s">
        <v>678</v>
      </c>
      <c r="C54" s="33">
        <v>110</v>
      </c>
      <c r="D54" s="56">
        <v>0.9</v>
      </c>
      <c r="E54" s="53"/>
      <c r="F54" s="53"/>
    </row>
    <row r="55" spans="1:6" ht="12.75" customHeight="1" x14ac:dyDescent="0.2">
      <c r="B55" s="91" t="s">
        <v>679</v>
      </c>
      <c r="C55" s="33">
        <v>140</v>
      </c>
      <c r="D55" s="56">
        <v>1.1000000000000001</v>
      </c>
      <c r="E55" s="53"/>
      <c r="F55" s="53"/>
    </row>
    <row r="56" spans="1:6" ht="12.75" customHeight="1" x14ac:dyDescent="0.2">
      <c r="B56" s="91" t="s">
        <v>680</v>
      </c>
      <c r="C56" s="33">
        <v>110</v>
      </c>
      <c r="D56" s="56">
        <v>1</v>
      </c>
      <c r="E56" s="53"/>
      <c r="F56" s="53"/>
    </row>
    <row r="57" spans="1:6" ht="12.75" customHeight="1" x14ac:dyDescent="0.2">
      <c r="B57" s="91" t="s">
        <v>681</v>
      </c>
      <c r="C57" s="33">
        <v>140</v>
      </c>
      <c r="D57" s="56">
        <v>1.3</v>
      </c>
      <c r="E57" s="53"/>
      <c r="F57" s="53"/>
    </row>
    <row r="58" spans="1:6" ht="12.75" customHeight="1" x14ac:dyDescent="0.2">
      <c r="B58" s="91" t="s">
        <v>682</v>
      </c>
      <c r="C58" s="33">
        <v>160</v>
      </c>
      <c r="D58" s="56">
        <v>1.4</v>
      </c>
      <c r="E58" s="53"/>
      <c r="F58" s="53"/>
    </row>
    <row r="59" spans="1:6" ht="12.75" customHeight="1" x14ac:dyDescent="0.2">
      <c r="B59" s="91" t="s">
        <v>683</v>
      </c>
      <c r="C59" s="33">
        <v>190</v>
      </c>
      <c r="D59" s="56">
        <v>1.8</v>
      </c>
      <c r="E59" s="53"/>
      <c r="F59" s="53"/>
    </row>
    <row r="60" spans="1:6" ht="12.75" customHeight="1" x14ac:dyDescent="0.2">
      <c r="B60" s="91" t="s">
        <v>684</v>
      </c>
      <c r="C60" s="33">
        <v>270</v>
      </c>
      <c r="D60" s="56">
        <v>2.6</v>
      </c>
      <c r="E60" s="53"/>
      <c r="F60" s="53"/>
    </row>
    <row r="61" spans="1:6" ht="26.25" customHeight="1" x14ac:dyDescent="0.2">
      <c r="B61" s="91" t="s">
        <v>685</v>
      </c>
      <c r="C61" s="33">
        <v>220</v>
      </c>
      <c r="D61" s="56">
        <v>2.2999999999999998</v>
      </c>
      <c r="E61" s="53"/>
      <c r="F61" s="53"/>
    </row>
    <row r="62" spans="1:6" ht="13.9" customHeight="1" x14ac:dyDescent="0.2">
      <c r="B62" s="91" t="s">
        <v>686</v>
      </c>
      <c r="C62" s="33">
        <v>260</v>
      </c>
      <c r="D62" s="56">
        <v>2.5</v>
      </c>
      <c r="E62" s="53"/>
      <c r="F62" s="53"/>
    </row>
    <row r="63" spans="1:6" ht="3" customHeight="1" x14ac:dyDescent="0.2">
      <c r="A63" s="100"/>
      <c r="B63" s="162"/>
      <c r="C63" s="163"/>
      <c r="D63" s="164"/>
    </row>
    <row r="64" spans="1:6" x14ac:dyDescent="0.2">
      <c r="B64" s="39"/>
      <c r="C64" s="27"/>
      <c r="D64" s="53"/>
    </row>
    <row r="65" spans="1:4" ht="59.25" customHeight="1" x14ac:dyDescent="0.2">
      <c r="A65" s="106">
        <v>1</v>
      </c>
      <c r="B65" s="243" t="s">
        <v>687</v>
      </c>
      <c r="C65" s="243"/>
      <c r="D65" s="243"/>
    </row>
    <row r="66" spans="1:4" ht="57" customHeight="1" x14ac:dyDescent="0.2">
      <c r="A66" s="106">
        <v>2</v>
      </c>
      <c r="B66" s="243" t="s">
        <v>688</v>
      </c>
      <c r="C66" s="243"/>
      <c r="D66" s="243"/>
    </row>
    <row r="67" spans="1:4" x14ac:dyDescent="0.2">
      <c r="A67" s="1" t="s">
        <v>561</v>
      </c>
      <c r="B67" s="243" t="s">
        <v>598</v>
      </c>
      <c r="C67" s="243"/>
      <c r="D67" s="243"/>
    </row>
  </sheetData>
  <mergeCells count="7">
    <mergeCell ref="B67:D67"/>
    <mergeCell ref="A1:B1"/>
    <mergeCell ref="A2:D2"/>
    <mergeCell ref="A4:B5"/>
    <mergeCell ref="C4:D4"/>
    <mergeCell ref="B65:D65"/>
    <mergeCell ref="B66:D66"/>
  </mergeCells>
  <hyperlinks>
    <hyperlink ref="A1:B1" location="Contents!A1" display="Back to contents" xr:uid="{E56D22A4-B50C-4BC5-8498-27B9717EAB8F}"/>
    <hyperlink ref="A1:C1" location="ContentsHead" display="ContentsHead" xr:uid="{C9E8311C-86F4-4C9C-9B8F-E18651085DDF}"/>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CA8EC4-6DA0-4C33-98C9-E2336C37ECD9}"/>
</file>

<file path=customXml/itemProps2.xml><?xml version="1.0" encoding="utf-8"?>
<ds:datastoreItem xmlns:ds="http://schemas.openxmlformats.org/officeDocument/2006/customXml" ds:itemID="{431BF3FF-C3C5-403D-90AD-3CEE2B8CA660}"/>
</file>

<file path=customXml/itemProps3.xml><?xml version="1.0" encoding="utf-8"?>
<ds:datastoreItem xmlns:ds="http://schemas.openxmlformats.org/officeDocument/2006/customXml" ds:itemID="{35ADD39B-0F3C-4756-94D4-584B9B275F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91</vt:i4>
      </vt:variant>
    </vt:vector>
  </HeadingPairs>
  <TitlesOfParts>
    <vt:vector size="108" baseType="lpstr">
      <vt:lpstr>Contents</vt:lpstr>
      <vt:lpstr>ChartData</vt:lpstr>
      <vt:lpstr>Table1</vt:lpstr>
      <vt:lpstr>Table2</vt:lpstr>
      <vt:lpstr>Table3</vt:lpstr>
      <vt:lpstr>Table4</vt:lpstr>
      <vt:lpstr>Table5</vt:lpstr>
      <vt:lpstr>Table6</vt:lpstr>
      <vt:lpstr>Table6a</vt:lpstr>
      <vt:lpstr>Table7</vt:lpstr>
      <vt:lpstr>Fig1.1</vt:lpstr>
      <vt:lpstr>Fig1.2</vt:lpstr>
      <vt:lpstr>Fig7.2</vt:lpstr>
      <vt:lpstr>TableA1Hide</vt:lpstr>
      <vt:lpstr>TableA2Hide</vt:lpstr>
      <vt:lpstr>TableA1</vt:lpstr>
      <vt:lpstr>TableA2</vt:lpstr>
      <vt:lpstr>CNRRounded</vt:lpstr>
      <vt:lpstr>CNRRoundedHeader</vt:lpstr>
      <vt:lpstr>ContentsHead</vt:lpstr>
      <vt:lpstr>ContentsQuarterly</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Fig1_1</vt:lpstr>
      <vt:lpstr>Fig1_2</vt:lpstr>
      <vt:lpstr>Fig2_1</vt:lpstr>
      <vt:lpstr>Fig2_2</vt:lpstr>
      <vt:lpstr>Fig2_3</vt:lpstr>
      <vt:lpstr>Fig2_4</vt:lpstr>
      <vt:lpstr>Fig2_5a</vt:lpstr>
      <vt:lpstr>Fig2_5b</vt:lpstr>
      <vt:lpstr>Fig2_6a</vt:lpstr>
      <vt:lpstr>Fig2_6b</vt:lpstr>
      <vt:lpstr>Fig2_7</vt:lpstr>
      <vt:lpstr>Fig2_8</vt:lpstr>
      <vt:lpstr>Fig2_9</vt:lpstr>
      <vt:lpstr>Fig3_1</vt:lpstr>
      <vt:lpstr>Fig3_2</vt:lpstr>
      <vt:lpstr>Fig3_3</vt:lpstr>
      <vt:lpstr>Fig4_1</vt:lpstr>
      <vt:lpstr>Fig4_2</vt:lpstr>
      <vt:lpstr>Fig4_3</vt:lpstr>
      <vt:lpstr>Fig4_4</vt:lpstr>
      <vt:lpstr>Fig5_1</vt:lpstr>
      <vt:lpstr>Fig5_2</vt:lpstr>
      <vt:lpstr>Fig5_3</vt:lpstr>
      <vt:lpstr>Fig5_4</vt:lpstr>
      <vt:lpstr>Fig6_1</vt:lpstr>
      <vt:lpstr>Fig6_2</vt:lpstr>
      <vt:lpstr>Fig7_1</vt:lpstr>
      <vt:lpstr>Fig7_2</vt:lpstr>
      <vt:lpstr>Fig8_1</vt:lpstr>
      <vt:lpstr>Fig8_2</vt:lpstr>
      <vt:lpstr>Fig8_3</vt:lpstr>
      <vt:lpstr>Fig8_4</vt:lpstr>
      <vt:lpstr>Fig8_5</vt:lpstr>
      <vt:lpstr>Fig9_1</vt:lpstr>
      <vt:lpstr>Fig9_2</vt:lpstr>
      <vt:lpstr>Fig9_3</vt:lpstr>
      <vt:lpstr>Fig9_4</vt:lpstr>
      <vt:lpstr>FigA1</vt:lpstr>
      <vt:lpstr>FigA2</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cp:lastModifiedBy>
  <dcterms:created xsi:type="dcterms:W3CDTF">2021-07-05T08:02:52Z</dcterms:created>
  <dcterms:modified xsi:type="dcterms:W3CDTF">2021-07-05T09:10:14Z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